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ducts\GS-GW Sampling\Quote &amp; Letter Templates\Tether Worksheet Templates\"/>
    </mc:Choice>
  </mc:AlternateContent>
  <xr:revisionPtr revIDLastSave="0" documentId="8_{F2E707CA-7CE3-444E-BFB0-CAE45B3640FC}" xr6:coauthVersionLast="47" xr6:coauthVersionMax="47" xr10:uidLastSave="{00000000-0000-0000-0000-000000000000}"/>
  <workbookProtection workbookPassword="DECB" lockStructure="1"/>
  <bookViews>
    <workbookView xWindow="28680" yWindow="-120" windowWidth="29040" windowHeight="15840" xr2:uid="{00000000-000D-0000-FFFF-FFFF00000000}"/>
  </bookViews>
  <sheets>
    <sheet name="Info Required" sheetId="1" r:id="rId1"/>
    <sheet name="PDB Chart" sheetId="2" r:id="rId2"/>
    <sheet name="Hydrasleeve Chart" sheetId="3" r:id="rId3"/>
  </sheets>
  <definedNames>
    <definedName name="_xlnm.Print_Area" localSheetId="0">'Info Required'!$B$1:$T$28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1" l="1"/>
  <c r="T23" i="1" l="1"/>
  <c r="T16" i="1" s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Q129" i="1" l="1"/>
  <c r="P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E20" i="1"/>
  <c r="O18" i="1"/>
  <c r="M15" i="1"/>
  <c r="O1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Bradley Varhol</author>
    <author>selenak</author>
  </authors>
  <commentList>
    <comment ref="AJ23" authorId="0" shapeId="0" xr:uid="{8C93D8B7-ACF6-4C15-9476-1DFE42F68D1C}">
      <text>
        <r>
          <rPr>
            <b/>
            <sz val="8"/>
            <color indexed="81"/>
            <rFont val="Tahoma"/>
            <family val="2"/>
          </rPr>
          <t>GSW311</t>
        </r>
      </text>
    </comment>
    <comment ref="AL23" authorId="1" shapeId="0" xr:uid="{6E71B069-F520-4C78-99D0-41986F44EEC9}">
      <text>
        <r>
          <rPr>
            <b/>
            <sz val="8"/>
            <color indexed="81"/>
            <rFont val="Tahoma"/>
            <family val="2"/>
          </rPr>
          <t>FSR105</t>
        </r>
      </text>
    </comment>
    <comment ref="AO23" authorId="1" shapeId="0" xr:uid="{858B9C1E-D521-46E0-9229-ACE8C2E90668}">
      <text>
        <r>
          <rPr>
            <b/>
            <sz val="8"/>
            <color indexed="81"/>
            <rFont val="Tahoma"/>
            <family val="2"/>
          </rPr>
          <t>FSF105</t>
        </r>
      </text>
    </comment>
    <comment ref="AJ24" authorId="1" shapeId="0" xr:uid="{731743AE-84A5-480C-9FC7-E615271D7FE2}">
      <text>
        <r>
          <rPr>
            <b/>
            <sz val="8"/>
            <color indexed="81"/>
            <rFont val="Tahoma"/>
            <family val="2"/>
          </rPr>
          <t>GSW312</t>
        </r>
      </text>
    </comment>
    <comment ref="AO24" authorId="1" shapeId="0" xr:uid="{8BFDBE2E-6D82-4A1A-BC1E-32D3EE3CA7A0}">
      <text>
        <r>
          <rPr>
            <b/>
            <sz val="8"/>
            <color indexed="81"/>
            <rFont val="Tahoma"/>
            <family val="2"/>
          </rPr>
          <t>FSF105</t>
        </r>
      </text>
    </comment>
    <comment ref="AJ25" authorId="1" shapeId="0" xr:uid="{F07DF817-A923-4A9F-ADBF-70910A438B9E}">
      <text>
        <r>
          <rPr>
            <b/>
            <sz val="8"/>
            <color indexed="81"/>
            <rFont val="Tahoma"/>
            <family val="2"/>
          </rPr>
          <t>GSW313</t>
        </r>
      </text>
    </comment>
    <comment ref="AL25" authorId="1" shapeId="0" xr:uid="{FB4695D4-FE05-47C2-B00A-5B2D08B87CE1}">
      <text>
        <r>
          <rPr>
            <b/>
            <sz val="8"/>
            <color indexed="81"/>
            <rFont val="Tahoma"/>
            <family val="2"/>
          </rPr>
          <t>FSR112</t>
        </r>
      </text>
    </comment>
    <comment ref="AO25" authorId="1" shapeId="0" xr:uid="{45AB2988-4AE5-4922-AD8E-B7DA7B3C7EA8}">
      <text>
        <r>
          <rPr>
            <b/>
            <sz val="8"/>
            <color indexed="81"/>
            <rFont val="Tahoma"/>
            <family val="2"/>
          </rPr>
          <t>FSF105</t>
        </r>
      </text>
    </comment>
    <comment ref="AJ26" authorId="1" shapeId="0" xr:uid="{42688B60-10A0-4C47-9CCE-724FFA3C3518}">
      <text>
        <r>
          <rPr>
            <b/>
            <sz val="8"/>
            <color indexed="81"/>
            <rFont val="Tahoma"/>
            <family val="2"/>
          </rPr>
          <t>GSW313</t>
        </r>
      </text>
    </comment>
    <comment ref="AO26" authorId="1" shapeId="0" xr:uid="{A7724556-55C2-4A9B-A962-8A6424041732}">
      <text>
        <r>
          <rPr>
            <b/>
            <sz val="8"/>
            <color indexed="81"/>
            <rFont val="Tahoma"/>
            <family val="2"/>
          </rPr>
          <t>FSR109</t>
        </r>
      </text>
    </comment>
    <comment ref="AL27" authorId="1" shapeId="0" xr:uid="{86A4F684-34C6-46BF-BE2B-28C8A470DB0D}">
      <text>
        <r>
          <rPr>
            <b/>
            <sz val="8"/>
            <color indexed="81"/>
            <rFont val="Tahoma"/>
            <family val="2"/>
          </rPr>
          <t>FSR114</t>
        </r>
      </text>
    </comment>
    <comment ref="AO27" authorId="1" shapeId="0" xr:uid="{E857E685-B69F-43E9-8467-3235A4732F52}">
      <text>
        <r>
          <rPr>
            <b/>
            <sz val="8"/>
            <color indexed="81"/>
            <rFont val="Tahoma"/>
            <family val="2"/>
          </rPr>
          <t>FSR109</t>
        </r>
      </text>
    </comment>
    <comment ref="AJ28" authorId="1" shapeId="0" xr:uid="{28042F7D-E4CD-4678-934E-0EFC03D94497}">
      <text>
        <r>
          <rPr>
            <b/>
            <sz val="8"/>
            <color indexed="81"/>
            <rFont val="Tahoma"/>
            <family val="2"/>
          </rPr>
          <t>GSW314</t>
        </r>
      </text>
    </comment>
    <comment ref="AL28" authorId="1" shapeId="0" xr:uid="{3F275371-FB2B-4378-A302-9FCCAABBEFD0}">
      <text>
        <r>
          <rPr>
            <b/>
            <sz val="8"/>
            <color indexed="81"/>
            <rFont val="Tahoma"/>
            <family val="2"/>
          </rPr>
          <t>FSR116</t>
        </r>
      </text>
    </comment>
    <comment ref="AO28" authorId="1" shapeId="0" xr:uid="{4D9A226B-5806-4C46-9EA3-71289334B520}">
      <text>
        <r>
          <rPr>
            <b/>
            <sz val="8"/>
            <color indexed="81"/>
            <rFont val="Tahoma"/>
            <family val="2"/>
          </rPr>
          <t>GSS10-100</t>
        </r>
      </text>
    </comment>
    <comment ref="AJ29" authorId="1" shapeId="0" xr:uid="{A42491BB-E54C-4F2C-A1AE-4800DB18B7D2}">
      <text>
        <r>
          <rPr>
            <b/>
            <sz val="8"/>
            <color indexed="81"/>
            <rFont val="Tahoma"/>
            <family val="2"/>
          </rPr>
          <t>GSW314</t>
        </r>
      </text>
    </comment>
    <comment ref="AL29" authorId="0" shapeId="0" xr:uid="{580E4996-D649-40B4-BB64-AF8825033AD7}">
      <text>
        <r>
          <rPr>
            <b/>
            <sz val="8"/>
            <color indexed="81"/>
            <rFont val="Tahoma"/>
            <family val="2"/>
          </rPr>
          <t>FSR108</t>
        </r>
      </text>
    </comment>
    <comment ref="AO29" authorId="1" shapeId="0" xr:uid="{B6F501D0-8E32-4058-8159-387551EEE4B5}">
      <text>
        <r>
          <rPr>
            <b/>
            <sz val="8"/>
            <color indexed="81"/>
            <rFont val="Tahoma"/>
            <family val="2"/>
          </rPr>
          <t>GSD308</t>
        </r>
      </text>
    </comment>
    <comment ref="AL30" authorId="1" shapeId="0" xr:uid="{B12AC967-CA82-40FB-8691-A0BC89F95822}">
      <text>
        <r>
          <rPr>
            <b/>
            <sz val="8"/>
            <color indexed="81"/>
            <rFont val="Tahoma"/>
            <family val="2"/>
          </rPr>
          <t>FSR101</t>
        </r>
      </text>
    </comment>
    <comment ref="AO30" authorId="1" shapeId="0" xr:uid="{DEC2362A-9014-49BB-A447-64AA5D3F0FD4}">
      <text>
        <r>
          <rPr>
            <b/>
            <sz val="8"/>
            <color indexed="81"/>
            <rFont val="Tahoma"/>
            <family val="2"/>
          </rPr>
          <t>GSD307</t>
        </r>
      </text>
    </comment>
    <comment ref="AJ33" authorId="1" shapeId="0" xr:uid="{775EE5BE-D38D-47D9-857B-88FB4CD9CC5B}">
      <text>
        <r>
          <rPr>
            <b/>
            <sz val="8"/>
            <color indexed="81"/>
            <rFont val="Tahoma"/>
            <family val="2"/>
          </rPr>
          <t>GSW314</t>
        </r>
      </text>
    </comment>
  </commentList>
</comments>
</file>

<file path=xl/sharedStrings.xml><?xml version="1.0" encoding="utf-8"?>
<sst xmlns="http://schemas.openxmlformats.org/spreadsheetml/2006/main" count="876" uniqueCount="591">
  <si>
    <t>EON PRODUCTS CUSTOM TETHER CONSTRUCTION SHEET</t>
  </si>
  <si>
    <t>Components                  (EON Can Assist)</t>
  </si>
  <si>
    <t>ð</t>
  </si>
  <si>
    <t>Please fill in White Blanks with your Company, Site, Well Detail, &amp; Sampler Depth information.</t>
  </si>
  <si>
    <r>
      <t xml:space="preserve">If Pasting from another sheet be sure to Paste Values, NOT formula. </t>
    </r>
    <r>
      <rPr>
        <b/>
        <sz val="11"/>
        <color indexed="48"/>
        <rFont val="Arial"/>
        <family val="2"/>
      </rPr>
      <t>(</t>
    </r>
    <r>
      <rPr>
        <b/>
        <sz val="11"/>
        <color indexed="12"/>
        <rFont val="Arial"/>
        <family val="2"/>
      </rPr>
      <t>Paste Special&gt;&gt;Value &amp; Number Format)</t>
    </r>
  </si>
  <si>
    <t>Item</t>
  </si>
  <si>
    <t>Quantity</t>
  </si>
  <si>
    <t>Prefill Y/N</t>
  </si>
  <si>
    <t>ASTM Type</t>
  </si>
  <si>
    <t>Site Name</t>
  </si>
  <si>
    <t>Co. Location</t>
  </si>
  <si>
    <t>Site Location</t>
  </si>
  <si>
    <t>Contact Name</t>
  </si>
  <si>
    <t xml:space="preserve">Your PO# </t>
  </si>
  <si>
    <t>EON Project #</t>
  </si>
  <si>
    <t>Requested Receipt Date</t>
  </si>
  <si>
    <t>Sampler Location Details  -Type or Paste the Information Below</t>
  </si>
  <si>
    <t>Feet or Meters ?</t>
  </si>
  <si>
    <t>Feet</t>
  </si>
  <si>
    <t>Type</t>
  </si>
  <si>
    <t>Select</t>
  </si>
  <si>
    <t>Tether Type</t>
  </si>
  <si>
    <t>Poly 3/16</t>
  </si>
  <si>
    <t>Cap Type</t>
  </si>
  <si>
    <t>NoCap</t>
  </si>
  <si>
    <t>ENTER THE PLACEMENT DEPTH FOR EACH SAMPLER IN THE CELLS BELOW</t>
  </si>
  <si>
    <t>Deepest</t>
  </si>
  <si>
    <t>Shallowest</t>
  </si>
  <si>
    <t>EON Can Assist with the Entries Below</t>
  </si>
  <si>
    <t>Well</t>
  </si>
  <si>
    <t xml:space="preserve">Well </t>
  </si>
  <si>
    <t>Top of Screen</t>
  </si>
  <si>
    <t>Depth*</t>
  </si>
  <si>
    <t>Sampler Type</t>
  </si>
  <si>
    <t># of</t>
  </si>
  <si>
    <t>Weight Type</t>
  </si>
  <si>
    <t>Reel Type</t>
  </si>
  <si>
    <t>Add HS TOP WEIGHT</t>
  </si>
  <si>
    <t>I.D.</t>
  </si>
  <si>
    <t xml:space="preserve"> Depth*</t>
  </si>
  <si>
    <t>Dia</t>
  </si>
  <si>
    <t>S-1</t>
  </si>
  <si>
    <t>S-2</t>
  </si>
  <si>
    <t>S-3</t>
  </si>
  <si>
    <t>S-4</t>
  </si>
  <si>
    <t>S-5</t>
  </si>
  <si>
    <t>S-6</t>
  </si>
  <si>
    <t>S-7</t>
  </si>
  <si>
    <t>Samplers</t>
  </si>
  <si>
    <t># of Prefill</t>
  </si>
  <si>
    <t>Weight</t>
  </si>
  <si>
    <t>Reel</t>
  </si>
  <si>
    <t>Holds</t>
  </si>
  <si>
    <t>Accy's</t>
  </si>
  <si>
    <t>Example</t>
  </si>
  <si>
    <t>1.7x18DS</t>
  </si>
  <si>
    <t>1.5 Std</t>
  </si>
  <si>
    <t>H-Frame</t>
  </si>
  <si>
    <t>1= Wgt</t>
  </si>
  <si>
    <t>Tcap/Ring</t>
  </si>
  <si>
    <t>.75x42DS</t>
  </si>
  <si>
    <t>150 ft poly</t>
  </si>
  <si>
    <t>Red Hndl</t>
  </si>
  <si>
    <t>2.9x36HS</t>
  </si>
  <si>
    <t>Hcap/Ring</t>
  </si>
  <si>
    <t>Poly 1/8</t>
  </si>
  <si>
    <t>.75x18PFDS</t>
  </si>
  <si>
    <t>1.5X-Heavy</t>
  </si>
  <si>
    <t>8in Spool</t>
  </si>
  <si>
    <t>300 ft poly</t>
  </si>
  <si>
    <t>Zip Ties-25pk</t>
  </si>
  <si>
    <t>2.9x24HS</t>
  </si>
  <si>
    <t>SST 1/32</t>
  </si>
  <si>
    <t>.75x42PFDS</t>
  </si>
  <si>
    <t>1.5-XH Inline</t>
  </si>
  <si>
    <t>MedEconReel</t>
  </si>
  <si>
    <t>650 ft poly</t>
  </si>
  <si>
    <t>SnapCon</t>
  </si>
  <si>
    <t>.75x48PFDS</t>
  </si>
  <si>
    <t>5/8x4in Wgt</t>
  </si>
  <si>
    <t>MedGearReel</t>
  </si>
  <si>
    <t>450 ft poly</t>
  </si>
  <si>
    <t>SST Snap Cnctrs</t>
  </si>
  <si>
    <t>SlipCap</t>
  </si>
  <si>
    <t>1.3x18PFDS</t>
  </si>
  <si>
    <t>1x3in Wgt</t>
  </si>
  <si>
    <t>Lrg Reel</t>
  </si>
  <si>
    <t>800 ft poly</t>
  </si>
  <si>
    <t>OtherCap</t>
  </si>
  <si>
    <t>SST 3/64</t>
  </si>
  <si>
    <t>1.3x24PFDS</t>
  </si>
  <si>
    <t>1.7TopWgtSSHS</t>
  </si>
  <si>
    <t>XL HD Reel</t>
  </si>
  <si>
    <t>1000 ft poly</t>
  </si>
  <si>
    <t>SST 5/64</t>
  </si>
  <si>
    <t>1.3x36PFDS</t>
  </si>
  <si>
    <t>2"PVCClrSSHS</t>
  </si>
  <si>
    <t>OrangeSpool</t>
  </si>
  <si>
    <t>700 ft poly</t>
  </si>
  <si>
    <t>OtherTether</t>
  </si>
  <si>
    <t>1.7x12DS</t>
  </si>
  <si>
    <t>Other Wgt</t>
  </si>
  <si>
    <t>3in Paperboard</t>
  </si>
  <si>
    <t>Stainless</t>
  </si>
  <si>
    <t>1.7x24DS</t>
  </si>
  <si>
    <t>1.7x36DS</t>
  </si>
  <si>
    <t>OtherPDB</t>
  </si>
  <si>
    <t>1.5x12HS</t>
  </si>
  <si>
    <t>1.7Fill Kit</t>
  </si>
  <si>
    <t>.75Fill Kit</t>
  </si>
  <si>
    <t>1.5x30HS</t>
  </si>
  <si>
    <t>2.9X30HS</t>
  </si>
  <si>
    <t>1.9x38HS</t>
  </si>
  <si>
    <t>1.7 HSClip</t>
  </si>
  <si>
    <t>2.5 HSClip</t>
  </si>
  <si>
    <t>0.9PVCTCSSHS</t>
  </si>
  <si>
    <t>1.7PVCTCSSHS</t>
  </si>
  <si>
    <t>1.9PVCTCSSHS</t>
  </si>
  <si>
    <t>2.9x28HS</t>
  </si>
  <si>
    <t>0.9TCWgtSSHS</t>
  </si>
  <si>
    <t>1.7TCWgtSSHS</t>
  </si>
  <si>
    <t>1.9TCWgtSSHS</t>
  </si>
  <si>
    <t>1.7X52SSHS</t>
  </si>
  <si>
    <t>1.9x18WtSSHS</t>
  </si>
  <si>
    <t>1.7TCWgtHS</t>
  </si>
  <si>
    <t>0.9X48SSHS</t>
  </si>
  <si>
    <t>2.7TCWgtHS</t>
  </si>
  <si>
    <t>1.7X38SSHS</t>
  </si>
  <si>
    <t>1.7X66SSHS</t>
  </si>
  <si>
    <t>2-in BaffDS</t>
  </si>
  <si>
    <t>4-in BaffDS</t>
  </si>
  <si>
    <t>6-in BaffDS</t>
  </si>
  <si>
    <t>8-in BaffDS</t>
  </si>
  <si>
    <t>TOTAL</t>
  </si>
  <si>
    <t>Blank T1-130</t>
  </si>
  <si>
    <t>Blank T1-250</t>
  </si>
  <si>
    <t>Blank T2-100</t>
  </si>
  <si>
    <t>Blank T2-250</t>
  </si>
  <si>
    <t>Blank UP-100</t>
  </si>
  <si>
    <t>Blank UP-250</t>
  </si>
  <si>
    <t>1-in X-5ftScrDS</t>
  </si>
  <si>
    <t>1.9x12HS</t>
  </si>
  <si>
    <t>1.9x24HS</t>
  </si>
  <si>
    <t>The information you supply in this worksheet is the basis for pricing and construction of your Passive Sampling installation.</t>
  </si>
  <si>
    <t>Co. Name</t>
  </si>
  <si>
    <t>1.75DMFill Kit</t>
  </si>
  <si>
    <t>1x5in Wgt</t>
  </si>
  <si>
    <t>1.5x18HS</t>
  </si>
  <si>
    <t>2.7x16HS</t>
  </si>
  <si>
    <t>1.9X38SSHS</t>
  </si>
  <si>
    <t>1.9X52SSHS</t>
  </si>
  <si>
    <t>1.9X66SSHS</t>
  </si>
  <si>
    <t>1.9x60HS</t>
  </si>
  <si>
    <t xml:space="preserve"> list each sampler type in a separate row. (One type per Row). EON will assist with the Green areas as needed.</t>
  </si>
  <si>
    <t xml:space="preserve">Most installations use only one type of sampler. If using different sampler types in the same well, </t>
  </si>
  <si>
    <t>STANDARD HYDRASLEEVES</t>
  </si>
  <si>
    <t>Item ID</t>
  </si>
  <si>
    <t>Item Description</t>
  </si>
  <si>
    <t>Requirements</t>
  </si>
  <si>
    <t>Notes</t>
  </si>
  <si>
    <t>HydraSleeve 1.5" x 12"  200 ml - CUSTOM</t>
  </si>
  <si>
    <t>HydraSleeve 1.5" x 18"   350ml--CUSTOM</t>
  </si>
  <si>
    <t>HydraSleeve 1.5" x 30"  600+ ml.</t>
  </si>
  <si>
    <t>GSH131-12_</t>
  </si>
  <si>
    <t>Hydrasleeve 1.9" x 12" 250mL--CUSTOM</t>
  </si>
  <si>
    <t>GSH131-24_</t>
  </si>
  <si>
    <t>Hydrasleeve 1.9" x 24"  750mL--CUSTOM</t>
  </si>
  <si>
    <t>GSH231-24_</t>
  </si>
  <si>
    <t>HydraSleeve 2.90" x 24" 1.8 L--CUSTOM</t>
  </si>
  <si>
    <t>GSH231-28_</t>
  </si>
  <si>
    <t>HydraSleeve  2.90" x 28" 2.25L--CUSTOM</t>
  </si>
  <si>
    <t>GSH231-30_</t>
  </si>
  <si>
    <t>HydraSleeve  2.90" x 30"  2.50L--CUSTOM</t>
  </si>
  <si>
    <t>TOP COLLAR ASSEMBLY'S FOR STANDARD HYDRASLEEVES</t>
  </si>
  <si>
    <t>REQUIRES BOTTOM WEIGHT</t>
  </si>
  <si>
    <t>For 4" SCHEDULE 80 WELLS AND LARGER</t>
  </si>
  <si>
    <t>HYDRASLEEVE HEAVY DUTY UNIVERSAL SUPERSLEEVE</t>
  </si>
  <si>
    <r>
      <t xml:space="preserve">Minimum </t>
    </r>
    <r>
      <rPr>
        <b/>
        <sz val="6"/>
        <rFont val="Arial"/>
        <family val="2"/>
      </rPr>
      <t>Pull to Fill
Distance</t>
    </r>
  </si>
  <si>
    <t>GSH095</t>
  </si>
  <si>
    <t>GSH430</t>
  </si>
  <si>
    <t>GSH435</t>
  </si>
  <si>
    <t>GSH440</t>
  </si>
  <si>
    <t>TOP COLLAR ASSEMBLY CHART FOR HEAVY DUTY UNIVERSAL SUPERSLEEVES</t>
  </si>
  <si>
    <t>HYDRASLEEVE TURBOSLEEVE</t>
  </si>
  <si>
    <t>GSH412</t>
  </si>
  <si>
    <r>
      <rPr>
        <sz val="6"/>
        <rFont val="Arial"/>
        <family val="2"/>
      </rPr>
      <t>LARGER DIAMETER SLEEVE FOR MAXIMUM FILL RATE AND MAXIMUM VOLUME.  USE IT IN CONJUNCTION  WITH THE EXTRA-LONG SPECIAL 2-PIECE TOP WEIGHT. THIS 8 FOOT LONG SUPERSLEEVE WILL COLLECT 4 LITERS OF SAMPLE VOLUME FROM 10 FOOT SCREEN</t>
    </r>
  </si>
  <si>
    <t>TOP COLLAR ASSEMBLY FOR TURBOSLEEVES</t>
  </si>
  <si>
    <t>GSH352</t>
  </si>
  <si>
    <t>FOR TURBOSLEEVE ONLY</t>
  </si>
  <si>
    <t>FOR 2" WELLS</t>
  </si>
  <si>
    <t xml:space="preserve">Spring Clip for 2.75"-2.9" Hydrasleeve </t>
  </si>
  <si>
    <t>FOR 4" WELLS</t>
  </si>
  <si>
    <t>FSF105</t>
  </si>
  <si>
    <t>package of 25</t>
  </si>
  <si>
    <t>Item #</t>
  </si>
  <si>
    <t>SIZES</t>
  </si>
  <si>
    <t>Volume</t>
  </si>
  <si>
    <t>No Mesh</t>
  </si>
  <si>
    <t>.75"x18"</t>
  </si>
  <si>
    <t>80ml</t>
  </si>
  <si>
    <t>.75"x24"</t>
  </si>
  <si>
    <t>100ml</t>
  </si>
  <si>
    <t>.75"x42"</t>
  </si>
  <si>
    <t>200ml</t>
  </si>
  <si>
    <t>.75"x48"</t>
  </si>
  <si>
    <t>225ml</t>
  </si>
  <si>
    <t>RED Mesh</t>
  </si>
  <si>
    <t>1.3"x18"</t>
  </si>
  <si>
    <t>150ml</t>
  </si>
  <si>
    <t>Red Mesh</t>
  </si>
  <si>
    <t>1.3"x24"</t>
  </si>
  <si>
    <t>1.3"x36"</t>
  </si>
  <si>
    <t>300ml</t>
  </si>
  <si>
    <t>Black Mesh</t>
  </si>
  <si>
    <t>1.75"x12"</t>
  </si>
  <si>
    <t>1.75"x18"</t>
  </si>
  <si>
    <t>350ml</t>
  </si>
  <si>
    <t>1.75"x24"</t>
  </si>
  <si>
    <t>500ml</t>
  </si>
  <si>
    <t>1.75"x36"</t>
  </si>
  <si>
    <t>750ml</t>
  </si>
  <si>
    <t>GSW325</t>
  </si>
  <si>
    <t>Sampler Type Code for Tether Worksheet</t>
  </si>
  <si>
    <t>Accessories</t>
  </si>
  <si>
    <t>GSS10-100</t>
  </si>
  <si>
    <t>GSD307</t>
  </si>
  <si>
    <t>GSD308</t>
  </si>
  <si>
    <t>GSD290</t>
  </si>
  <si>
    <t>FSF107</t>
  </si>
  <si>
    <t xml:space="preserve">PDB Blank, prefilled w/ 130 ml of ASTM I deionized water   </t>
  </si>
  <si>
    <t xml:space="preserve"> Fill Kit for the 1.75” PDB's</t>
  </si>
  <si>
    <t>Fill Kit for the .75”  PDB's</t>
  </si>
  <si>
    <t>Cable Ties 4 in black Polypropylene (pkg of 100)</t>
  </si>
  <si>
    <t>Cable Ties 4 in black Nylon-STANDARD    (pkg of 25)</t>
  </si>
  <si>
    <t>***ALL PDB'S COME WITH 1 DISCHARGE STRAW PER PDB PACKAGED SEPERATELY</t>
  </si>
  <si>
    <t>Accessory Code for Tether Worksheet</t>
  </si>
  <si>
    <t>Description</t>
  </si>
  <si>
    <t>1.75 EQUILIBRATOR™ PDB'S FOR 2" OR LARGER WELLS</t>
  </si>
  <si>
    <t>GSH110</t>
  </si>
  <si>
    <t>GSH130</t>
  </si>
  <si>
    <t>GSH210</t>
  </si>
  <si>
    <t>GSH230</t>
  </si>
  <si>
    <t>One-Time Use</t>
  </si>
  <si>
    <t>RE-USABLE ITEMS</t>
  </si>
  <si>
    <t>Information</t>
  </si>
  <si>
    <t>Bottom Weight</t>
  </si>
  <si>
    <t>Standard Top Connection</t>
  </si>
  <si>
    <t xml:space="preserve">Optional Top Collar Weight </t>
  </si>
  <si>
    <t>Minimum Distance from Well bottom to Starting Position of Top of Sampler WITHOUT a Top Weight *(approx Bottom of Sample Zone)</t>
  </si>
  <si>
    <t xml:space="preserve">Minimum Distance from Well Bottom to Starting Position of Top of Sampler When Using a Top Wgt. *(approx Bottom of Sample Zone (approx) </t>
  </si>
  <si>
    <t>Sample Zone-(Minimum Pull Distance to Fill)</t>
  </si>
  <si>
    <t>Well Size</t>
  </si>
  <si>
    <t xml:space="preserve">SPRING CLIP (GSH300) </t>
  </si>
  <si>
    <t>~36"</t>
  </si>
  <si>
    <t>~12"</t>
  </si>
  <si>
    <t>30"-40" Above Top of Sleeve</t>
  </si>
  <si>
    <t>For 2” Sch 80, 2" Sch 40 &amp; 50mm Wells</t>
  </si>
  <si>
    <t>GSH111-18_</t>
  </si>
  <si>
    <t xml:space="preserve">SPRING CLIP (GSH300) $2.00 </t>
  </si>
  <si>
    <t>1.7 x 6-in SST (GSW318) or 1.9 x 6-in SST (GSW325) $30 ea</t>
  </si>
  <si>
    <t>~24-inches</t>
  </si>
  <si>
    <t>~12-inches</t>
  </si>
  <si>
    <t>18"-24" Above Top of Sleeve</t>
  </si>
  <si>
    <t>GSH111-12_</t>
  </si>
  <si>
    <t>~18-inches</t>
  </si>
  <si>
    <t>12"-16" Above Top of Sleeve</t>
  </si>
  <si>
    <t>~44"</t>
  </si>
  <si>
    <t>~18"</t>
  </si>
  <si>
    <t>38"-44" Above Top of Sleeve</t>
  </si>
  <si>
    <r>
      <t xml:space="preserve">For  2" Sch 40 Wells and larger. </t>
    </r>
    <r>
      <rPr>
        <sz val="6"/>
        <color theme="5" tint="-0.249977111117893"/>
        <rFont val="Arial"/>
        <family val="2"/>
      </rPr>
      <t>Not recommended for 50 mm wells. DO NOT USE in 2" Sch 80 wells</t>
    </r>
  </si>
  <si>
    <t xml:space="preserve"> 1.9 x 6-in SST (GSW325) $30 ea</t>
  </si>
  <si>
    <r>
      <t xml:space="preserve">For  2" Sch 40 Wells and larger. </t>
    </r>
    <r>
      <rPr>
        <sz val="6"/>
        <color rgb="FFFF0000"/>
        <rFont val="Arial"/>
        <family val="2"/>
      </rPr>
      <t>Not recommended for 50 mm wells. DO NOT USE in 2" Sch 80 wells</t>
    </r>
  </si>
  <si>
    <t>3.5 x 6-in PVC (GSW330) $65 + Optional XH SST Wgt Ring (GSW331) $45</t>
  </si>
  <si>
    <t>~30-inches</t>
  </si>
  <si>
    <t>24"-30" Above Top of Sleeve</t>
  </si>
  <si>
    <t>SPRING CLIP (GSH310 )  $3.50</t>
  </si>
  <si>
    <t>~40"</t>
  </si>
  <si>
    <t>36"-44" Above Top of Sleeve</t>
  </si>
  <si>
    <t>For 4" Sch 80 Wells and larger</t>
  </si>
  <si>
    <t>~34-inches</t>
  </si>
  <si>
    <t>28"-34" Above Top of Sleeve</t>
  </si>
  <si>
    <t>~36-inches</t>
  </si>
  <si>
    <t>30"-36" Above Top of Sleeve</t>
  </si>
  <si>
    <t>GSW318</t>
  </si>
  <si>
    <t xml:space="preserve"> SPRING CLIP (GSH300) </t>
  </si>
  <si>
    <t>For 2” SCH 40, 2" Sch 80, and 50mm wells ONLY when using 1.5" HydraSleeve (GSH110)</t>
  </si>
  <si>
    <r>
      <t xml:space="preserve">For 2” SCH 40 wells ONLY. </t>
    </r>
    <r>
      <rPr>
        <sz val="6"/>
        <color rgb="FFFF0000"/>
        <rFont val="Arial"/>
        <family val="2"/>
      </rPr>
      <t>NOT for Sch 80 or 50mm wells</t>
    </r>
  </si>
  <si>
    <t>GSW330</t>
  </si>
  <si>
    <t>GSW331</t>
  </si>
  <si>
    <t>Optional SST Weight Ring, for additional weight when using GSW330</t>
  </si>
  <si>
    <t>Requires GSW330</t>
  </si>
  <si>
    <t>INFORMATION</t>
  </si>
  <si>
    <t>Standard Top Connection (Includes Spring Clip)</t>
  </si>
  <si>
    <t>Optional Top Collar Weight-REPLACES Standard Top Connection (Includes Spring Clip)</t>
  </si>
  <si>
    <t>2-PIECE: PVC TOP COLLAR,  0.90"OD (GSH322)</t>
  </si>
  <si>
    <t xml:space="preserve">2-Piece: PVC + SST Top Collar Wgt (GSH363_) </t>
  </si>
  <si>
    <t>~54"</t>
  </si>
  <si>
    <r>
      <t xml:space="preserve">For 1” Sch 40 Wells. </t>
    </r>
    <r>
      <rPr>
        <b/>
        <sz val="6"/>
        <rFont val="Arial"/>
        <family val="2"/>
      </rPr>
      <t>Special Instructions for 1.25" and 1.50" Wells</t>
    </r>
    <r>
      <rPr>
        <b/>
        <sz val="6"/>
        <color rgb="FFFF0000"/>
        <rFont val="Arial"/>
        <family val="2"/>
      </rPr>
      <t/>
    </r>
  </si>
  <si>
    <r>
      <rPr>
        <b/>
        <sz val="6"/>
        <color rgb="FF4F81BC"/>
        <rFont val="Arial"/>
        <family val="2"/>
      </rPr>
      <t xml:space="preserve"> </t>
    </r>
    <r>
      <rPr>
        <sz val="6"/>
        <rFont val="Arial"/>
        <family val="2"/>
      </rPr>
      <t>1.75" x 38" Sleeve Only. 1L in 3'-BLUE CHECK VALVE</t>
    </r>
  </si>
  <si>
    <t xml:space="preserve">2-PIECE: PVC + SST TOP COLLAR WEIGHT, 1.75"OD (GSH360) , OR 1.90"OD (GSH350) </t>
  </si>
  <si>
    <t>~42"</t>
  </si>
  <si>
    <r>
      <rPr>
        <sz val="6"/>
        <color rgb="FFFF0000"/>
        <rFont val="Arial"/>
        <family val="2"/>
      </rPr>
      <t xml:space="preserve">1.75" Collar </t>
    </r>
    <r>
      <rPr>
        <sz val="6"/>
        <rFont val="Arial"/>
        <family val="2"/>
      </rPr>
      <t xml:space="preserve">Fits 2” Sch 80, 2" Sch 40 &amp; 50mm Wells. </t>
    </r>
    <r>
      <rPr>
        <sz val="6"/>
        <color rgb="FFFF0000"/>
        <rFont val="Arial"/>
        <family val="2"/>
      </rPr>
      <t>1.90" Collar</t>
    </r>
    <r>
      <rPr>
        <sz val="6"/>
        <rFont val="Arial"/>
        <family val="2"/>
      </rPr>
      <t xml:space="preserve"> Fits 2" Sch 40 Wells. *Replaces GSH400 &amp; GSH413  </t>
    </r>
  </si>
  <si>
    <t>1.75" x 52" Sleeve Only. 1.5L in 5'-BLUE CHECK VALVE</t>
  </si>
  <si>
    <t>~58"</t>
  </si>
  <si>
    <t>1.75" x 66" Sleeve Only. 2L in 7'-BLUE CHECK VALVE</t>
  </si>
  <si>
    <t xml:space="preserve">2-PIECE: PVC TOP COLLAR, 1.75"OD (GSH323) , OR 1.90"OD (GSH325) </t>
  </si>
  <si>
    <t>~72"</t>
  </si>
  <si>
    <t>2" Sch 40: ~20",                            2" Sch 80 &amp; 50mm: ~24"</t>
  </si>
  <si>
    <t>REUSABLE COMPONENTS</t>
  </si>
  <si>
    <t>Outside Diameter (OD)</t>
  </si>
  <si>
    <t>GSH322</t>
  </si>
  <si>
    <r>
      <t xml:space="preserve">Top Collar Assembly-Standard for 0.90" HydraSleeve SuperSleeve. Reusable,  2-PC PVC. For 1-in Sch40 wells &amp; Larger. </t>
    </r>
    <r>
      <rPr>
        <b/>
        <sz val="6"/>
        <rFont val="Arial"/>
        <family val="2"/>
      </rPr>
      <t>Includes Spring Clip</t>
    </r>
    <r>
      <rPr>
        <sz val="6"/>
        <rFont val="Arial"/>
        <family val="2"/>
      </rPr>
      <t>.</t>
    </r>
  </si>
  <si>
    <t xml:space="preserve">0.90" OD </t>
  </si>
  <si>
    <t>For 1” Sch 40 Wells</t>
  </si>
  <si>
    <t>GSH323</t>
  </si>
  <si>
    <r>
      <t xml:space="preserve">Top Collar Assembly-Standard for .1.75" Heavy Duty Universal Supersleeves. Reusable 2-PC PVC. </t>
    </r>
    <r>
      <rPr>
        <b/>
        <sz val="6"/>
        <rFont val="Arial"/>
        <family val="2"/>
      </rPr>
      <t>Includes Spring Clip</t>
    </r>
  </si>
  <si>
    <t>1.75" OD</t>
  </si>
  <si>
    <t>For 2” Sch 80, 2" Sch 40 &amp; 50mm Wells.</t>
  </si>
  <si>
    <t>GSH360</t>
  </si>
  <si>
    <t>GSH325</t>
  </si>
  <si>
    <t>1.90" OD</t>
  </si>
  <si>
    <t>For 2" Sch 40 or larger wells.</t>
  </si>
  <si>
    <t>GSH350</t>
  </si>
  <si>
    <t>GSH363_</t>
  </si>
  <si>
    <t>For 1" Sch 40 Wells</t>
  </si>
  <si>
    <t>N/A</t>
  </si>
  <si>
    <t>~98"above Top of Sleeve</t>
  </si>
  <si>
    <r>
      <t xml:space="preserve">Top Collar Weighted Assembly for 1.9" HydraSleeve TURBO SuperSleeve. Reusable 2-PC PVC &amp; 18"SST. For 2" Sch40 wells &amp; larger. </t>
    </r>
    <r>
      <rPr>
        <b/>
        <sz val="6"/>
        <rFont val="Arial"/>
        <family val="2"/>
      </rPr>
      <t>Includes Spring Clip</t>
    </r>
    <r>
      <rPr>
        <sz val="6"/>
        <rFont val="Arial"/>
        <family val="2"/>
      </rPr>
      <t>.</t>
    </r>
  </si>
  <si>
    <t>COMPONENTS &amp; ACCESSORIES</t>
  </si>
  <si>
    <t>BOTTOM WEIGHTS</t>
  </si>
  <si>
    <t>GSW305</t>
  </si>
  <si>
    <t>Weight 0.625" OD - SST with eyebolt, 6 oz.</t>
  </si>
  <si>
    <t>0.625" OD</t>
  </si>
  <si>
    <t>For .75" Wells and larger</t>
  </si>
  <si>
    <t>GSW311</t>
  </si>
  <si>
    <t>Weight-1,50" OD SST  with eyebolt, 8 oz.</t>
  </si>
  <si>
    <t>1.50" OD</t>
  </si>
  <si>
    <t xml:space="preserve">For 2" Wells and larger </t>
  </si>
  <si>
    <t>GSW312</t>
  </si>
  <si>
    <t>Weight-1.50" SST, X Heavy  with eyebolt, 20 oz.</t>
  </si>
  <si>
    <t>GSW313</t>
  </si>
  <si>
    <t>Weight-1.50" OD SST Inline X-Heavy  with 2 eyebolts, 20 oz.</t>
  </si>
  <si>
    <t>For 2" Wells and larger.         Use with GSW312</t>
  </si>
  <si>
    <t>GSW316</t>
  </si>
  <si>
    <t>Weight-1.00" OD SST  with eyebolt, 18 oz.</t>
  </si>
  <si>
    <t>1" OD</t>
  </si>
  <si>
    <t>For 1.25" Wells and Larger</t>
  </si>
  <si>
    <t>OTHER COMPONENTS</t>
  </si>
  <si>
    <t>GSH300</t>
  </si>
  <si>
    <t>Spring Clip for 1.5" &amp; 1.7" &amp; 1.9” Hydrasleeve</t>
  </si>
  <si>
    <t>GSH310</t>
  </si>
  <si>
    <t>4" Black Nylon Cable Ties</t>
  </si>
  <si>
    <t>x= Hide Row</t>
  </si>
  <si>
    <t>1.7" x 6" SST (GSW318) or                          1.9" x 6" SST (GSW325)</t>
  </si>
  <si>
    <t>For 1.5” Sch 40 Wells and larger</t>
  </si>
  <si>
    <t>x</t>
  </si>
  <si>
    <t xml:space="preserve"> 1.9" x 6" SST (GSW325)</t>
  </si>
  <si>
    <t>HydraSleeve  2.90" x 37" ~3 L</t>
  </si>
  <si>
    <t xml:space="preserve">SPRING CLIP (GSH310 ) </t>
  </si>
  <si>
    <t>3.5" x 6" PVC (GSW330) + Optional XH SST Wgt Ring (GSW331)</t>
  </si>
  <si>
    <r>
      <t>SST Top Weight 1.75" OD x6", for HydraSleeve,  2 attachment holes one end, 16 oz.-</t>
    </r>
    <r>
      <rPr>
        <b/>
        <sz val="6"/>
        <color rgb="FFFF0000"/>
        <rFont val="Arial"/>
        <family val="2"/>
      </rPr>
      <t>DOES NOT INCLUDE SPRING CLIP</t>
    </r>
  </si>
  <si>
    <r>
      <t xml:space="preserve"> SST Top Weight 1.90" OD, x 6" for HydraSleeve,  2 attachment holes one end, 16 oz.-</t>
    </r>
    <r>
      <rPr>
        <b/>
        <sz val="6"/>
        <color rgb="FFFF0000"/>
        <rFont val="Arial"/>
        <family val="2"/>
      </rPr>
      <t>DOES NOT INCLUDE SPRING CLIP</t>
    </r>
  </si>
  <si>
    <r>
      <t xml:space="preserve">Weight- PVC Top Weight 3.625"OD x 6",  for 2.7" HydraSleeve, 24 oz- </t>
    </r>
    <r>
      <rPr>
        <b/>
        <sz val="6"/>
        <rFont val="Arial"/>
        <family val="2"/>
      </rPr>
      <t>Includes Spring Clip</t>
    </r>
  </si>
  <si>
    <t xml:space="preserve">Minimum Distance from Well Bottom to Starting Position of Top of Sampler When Using a Top Wgt. *(approx Bottom of Sample Zone ) </t>
  </si>
  <si>
    <t>0.90"x48" Sleeve Only, 300ml BLUE SLEEVE</t>
  </si>
  <si>
    <t>~24"</t>
  </si>
  <si>
    <t>~60" above Top of Sleeve</t>
  </si>
  <si>
    <t>2" Sch 40: ~20"                                   2" Sch 80 &amp; 50mm: ~22"</t>
  </si>
  <si>
    <t>~40" above Top of Sleeve</t>
  </si>
  <si>
    <t xml:space="preserve">2-PIECE: PVC TOP COLLAR, 1.75"OD (GSH323), OR  1.90"OD (GSH325) </t>
  </si>
  <si>
    <t>2" Sch 40: ~24"                       2" Sch 80 &amp; 50mm: ~26"</t>
  </si>
  <si>
    <t xml:space="preserve">2-PIECE: PVC TOP COLLAR, 1.75"OD (GSH323), OR 1.90"OD (GSH325) </t>
  </si>
  <si>
    <t>~84" above Top of Sleeve</t>
  </si>
  <si>
    <r>
      <t xml:space="preserve">Top Collar Weight Assembly for 0.90" OD "Skinny" SuperSleeve. Reusable 2-PC: PVC + SST, 12" long.  </t>
    </r>
    <r>
      <rPr>
        <b/>
        <sz val="6"/>
        <rFont val="Arial"/>
        <family val="2"/>
      </rPr>
      <t>Includes Spring Clip</t>
    </r>
    <r>
      <rPr>
        <sz val="6"/>
        <rFont val="Arial"/>
        <family val="2"/>
      </rPr>
      <t>.</t>
    </r>
  </si>
  <si>
    <r>
      <t xml:space="preserve">Top Collar Weighted Assembly for 1.75" Heavy Duty Unviersal Supersleeves. Reusable 2-PC: PVC &amp; SST, 14" long, </t>
    </r>
    <r>
      <rPr>
        <b/>
        <sz val="6"/>
        <rFont val="Arial"/>
        <family val="2"/>
      </rPr>
      <t xml:space="preserve"> Includes Spring Clip</t>
    </r>
    <r>
      <rPr>
        <sz val="6"/>
        <rFont val="Arial"/>
        <family val="2"/>
      </rPr>
      <t>.</t>
    </r>
  </si>
  <si>
    <r>
      <t>Top Collar Assembly-Standard, for 1.9" Heavy Duty Universal Supersleeves. Reusable 2-PC PVC.</t>
    </r>
    <r>
      <rPr>
        <b/>
        <sz val="6"/>
        <rFont val="Arial"/>
        <family val="2"/>
      </rPr>
      <t xml:space="preserve"> Includes Spring Clip</t>
    </r>
    <r>
      <rPr>
        <sz val="6"/>
        <rFont val="Arial"/>
        <family val="2"/>
      </rPr>
      <t>.</t>
    </r>
  </si>
  <si>
    <r>
      <t xml:space="preserve">Top Collar Weighted Assembly for 1.9" x 8" Heavy Duty Universal Supersleeves. Reusable 2-PC: PVC &amp; SST 8" long.  </t>
    </r>
    <r>
      <rPr>
        <b/>
        <sz val="6"/>
        <rFont val="Arial"/>
        <family val="2"/>
      </rPr>
      <t>Includes Spring Clip</t>
    </r>
    <r>
      <rPr>
        <sz val="6"/>
        <rFont val="Arial"/>
        <family val="2"/>
      </rPr>
      <t>.</t>
    </r>
  </si>
  <si>
    <t>HYDRASLEEVE TURBOSLEEVE                                   Sleeve Only 1.9" x 92", 4L from 10 ft screen</t>
  </si>
  <si>
    <t xml:space="preserve">48oz, Turbo Top Weight Assembly, 1.9"OD x 18" (GSH352) </t>
  </si>
  <si>
    <t>GSW310</t>
  </si>
  <si>
    <t>Weight-1.0" OD SST  with eyebolt 3" long, 11 oz.</t>
  </si>
  <si>
    <t>1.0" OD</t>
  </si>
  <si>
    <t xml:space="preserve">For 1.25" Wells and larger </t>
  </si>
  <si>
    <t>3 XH-Inline OT</t>
  </si>
  <si>
    <t>1.5XH+Inline</t>
  </si>
  <si>
    <t>1.5XH+2Inline</t>
  </si>
  <si>
    <t>GSH470</t>
  </si>
  <si>
    <r>
      <t xml:space="preserve">1.75" x 31" </t>
    </r>
    <r>
      <rPr>
        <sz val="6"/>
        <color rgb="FFFF0000"/>
        <rFont val="Arial"/>
        <family val="2"/>
      </rPr>
      <t>HDPE</t>
    </r>
    <r>
      <rPr>
        <sz val="6"/>
        <rFont val="Arial"/>
        <family val="2"/>
      </rPr>
      <t xml:space="preserve"> Sleeve Only 1L in 3.5'</t>
    </r>
  </si>
  <si>
    <t>2-PIECE: PVC + SST TOP COLLAR WEIGHT, 1.75"OD (GSH360), OR 1.90"OD (GSH350)</t>
  </si>
  <si>
    <t>~36</t>
  </si>
  <si>
    <t>2" Sch 40: ~20",                            2" Sch 80 &amp; 50mm: ~22"</t>
  </si>
  <si>
    <t>~31" above Top of Sleeve</t>
  </si>
  <si>
    <r>
      <rPr>
        <sz val="6"/>
        <color rgb="FFFF0000"/>
        <rFont val="Arial"/>
        <family val="2"/>
      </rPr>
      <t>HDPE VERSION</t>
    </r>
    <r>
      <rPr>
        <sz val="6"/>
        <rFont val="Arial"/>
        <family val="2"/>
      </rPr>
      <t>-pkgd in Polypropylene ziploc bags</t>
    </r>
  </si>
  <si>
    <t>GSH299</t>
  </si>
  <si>
    <t>Spring Clip for Top of .90 Hydrasleeve</t>
  </si>
  <si>
    <t>For 1" WELLS</t>
  </si>
  <si>
    <t>12/15/2016 (NP)</t>
  </si>
  <si>
    <t>4" Black Polypropylene Cable Ties</t>
  </si>
  <si>
    <t>package of 100</t>
  </si>
  <si>
    <t>NoDS</t>
  </si>
  <si>
    <t>600ml</t>
  </si>
  <si>
    <t>250ml</t>
  </si>
  <si>
    <t>3.1L</t>
  </si>
  <si>
    <t>2.25L</t>
  </si>
  <si>
    <t>1.8L</t>
  </si>
  <si>
    <t>1L</t>
  </si>
  <si>
    <t>1.5L</t>
  </si>
  <si>
    <t>2L</t>
  </si>
  <si>
    <t>Baffle</t>
  </si>
  <si>
    <t>Approximate Sampler Volume</t>
  </si>
  <si>
    <t>Sampler Check</t>
  </si>
  <si>
    <t>1.7x24DMDS</t>
  </si>
  <si>
    <t>1.7X31SSHS</t>
  </si>
  <si>
    <t>HDPE</t>
  </si>
  <si>
    <t>Schedule 40 Casing?</t>
  </si>
  <si>
    <t>PVC Casing?</t>
  </si>
  <si>
    <t>Zip TiesPP-100pk</t>
  </si>
  <si>
    <t>DI UP-1G-Poly</t>
  </si>
  <si>
    <t>DI UP-1G-Glass</t>
  </si>
  <si>
    <t>DI T1-1G-Poly</t>
  </si>
  <si>
    <t>DI T1-1G-Glass</t>
  </si>
  <si>
    <t>DI T2-1G-Poly</t>
  </si>
  <si>
    <t>DI T2-1G-Glass</t>
  </si>
  <si>
    <t>DM21000DS</t>
  </si>
  <si>
    <t>DM2500DS</t>
  </si>
  <si>
    <t>DM2350DS</t>
  </si>
  <si>
    <t>Optional</t>
  </si>
  <si>
    <t>Meters</t>
  </si>
  <si>
    <t>Unit of Measure</t>
  </si>
  <si>
    <t>375ml</t>
  </si>
  <si>
    <t>1.7x12PF1DS</t>
  </si>
  <si>
    <t>1.7x18PF1DS</t>
  </si>
  <si>
    <t>1.7x24PF1DS</t>
  </si>
  <si>
    <t>1.7x36PF1DS</t>
  </si>
  <si>
    <t>1.5x24HS</t>
  </si>
  <si>
    <t>425ml</t>
  </si>
  <si>
    <t>1.7x37SBHS</t>
  </si>
  <si>
    <t>2.5L</t>
  </si>
  <si>
    <t>2.9x12HS</t>
  </si>
  <si>
    <t>0.9X30SSHS</t>
  </si>
  <si>
    <t>175ml</t>
  </si>
  <si>
    <t>0.9X36SSHS</t>
  </si>
  <si>
    <t>3 5/8 OT</t>
  </si>
  <si>
    <t>Sampling for PFAS?</t>
  </si>
  <si>
    <t>GSD125-PF1_</t>
  </si>
  <si>
    <t>GSD130-PF1_</t>
  </si>
  <si>
    <t>GSD148-PF1_</t>
  </si>
  <si>
    <t>GSD150-PF1</t>
  </si>
  <si>
    <t>GSD152-PF1</t>
  </si>
  <si>
    <t>GSD163-PF1</t>
  </si>
  <si>
    <t>GSD165-PF1</t>
  </si>
  <si>
    <t>GSD170-PF1</t>
  </si>
  <si>
    <t>GSD190-PF1</t>
  </si>
  <si>
    <t>GSD200-PF1</t>
  </si>
  <si>
    <t>GSD210-PF1</t>
  </si>
  <si>
    <t>GSD220-PF1_</t>
  </si>
  <si>
    <t>.75"x38"</t>
  </si>
  <si>
    <t>160ml</t>
  </si>
  <si>
    <t>Discharge Straws (pkg of 10)</t>
  </si>
  <si>
    <t xml:space="preserve">.75 PDB'S FOR 1" AND LARGER WELLS </t>
  </si>
  <si>
    <t>1.3" PDB'S For 1.5" WELLS OR  2" WELLS WITH AN OBSTRUCTION</t>
  </si>
  <si>
    <t>.75x18PF1DS</t>
  </si>
  <si>
    <t>.75x24PF1DS</t>
  </si>
  <si>
    <t>.75x38PF1DS</t>
  </si>
  <si>
    <t>.75x42PF1DS</t>
  </si>
  <si>
    <t>.75x48PF1DS</t>
  </si>
  <si>
    <t>(Pre-filled with ASTM Type-1 Deionized Water. Other water grades by request)</t>
  </si>
  <si>
    <t>(Pre-filled with ASTM Type-1 Deionized Water. Unfilled PDBs and other water grades by request)</t>
  </si>
  <si>
    <t>Equilibrator Samplers are Pre-Filled with ASTM Type-1 deionized water. Unfilled PDBs and other water grades by request)</t>
  </si>
  <si>
    <t>1.3x18PF1DS</t>
  </si>
  <si>
    <t>1.3x24PF1DS</t>
  </si>
  <si>
    <t>1.3x36PF1DS</t>
  </si>
  <si>
    <t>HydraSleeve 0.9x48 SkinnySS</t>
  </si>
  <si>
    <t>GSH095-12</t>
  </si>
  <si>
    <t>HydraSleeve 0.9x12" SkinnySS</t>
  </si>
  <si>
    <t>GSH095-18</t>
  </si>
  <si>
    <t>HydraSleeve 0.9x18" SkinnySS</t>
  </si>
  <si>
    <t>GSH095-24</t>
  </si>
  <si>
    <t>HydraSleeve 0.9x24 SkinnySS</t>
  </si>
  <si>
    <t>GSH095-30</t>
  </si>
  <si>
    <t>HydraSleeve 0.9x30 SkinnySS</t>
  </si>
  <si>
    <t>GSH095-36</t>
  </si>
  <si>
    <t>HydraSleeve 0.9x36 SkinnySS</t>
  </si>
  <si>
    <t>GSH095-42</t>
  </si>
  <si>
    <t>HydraSleeve 0.9x42 SkinnySS</t>
  </si>
  <si>
    <t>GSH111-24</t>
  </si>
  <si>
    <t>HydraSleeve 1.9x38inx1.3L</t>
  </si>
  <si>
    <t>GSH131-18_</t>
  </si>
  <si>
    <t>GSH131-30_</t>
  </si>
  <si>
    <t>GSH131-32_</t>
  </si>
  <si>
    <t>HydraSleeve 1.9x32in~1.09L</t>
  </si>
  <si>
    <t>GSH150</t>
  </si>
  <si>
    <t>HydraSleeveArmored 2in 1L</t>
  </si>
  <si>
    <t>GSH155</t>
  </si>
  <si>
    <t>HydraSleeveArmored 1.6inx30</t>
  </si>
  <si>
    <t>HydraSleeve2.9x37inx~3L</t>
  </si>
  <si>
    <t>GSH231-12_</t>
  </si>
  <si>
    <t>HydraSleeve 2.9x12in ~750ml</t>
  </si>
  <si>
    <t>GSH231-18_</t>
  </si>
  <si>
    <t>HydraSleeve 2.9x18in ~ml</t>
  </si>
  <si>
    <t>HydraSleeve 2.9x24in ~1.8 L</t>
  </si>
  <si>
    <t>HydraSleeve 2.9x28in~2.25-L</t>
  </si>
  <si>
    <t>HydraSleeve,2.9x30in~2.5-L</t>
  </si>
  <si>
    <t>GSH241-12</t>
  </si>
  <si>
    <t>HydraSleeve,3x12inx~1.3L</t>
  </si>
  <si>
    <t>GSH250</t>
  </si>
  <si>
    <t>HydraSleeveArmored 4in 2.5L</t>
  </si>
  <si>
    <t>GSH400</t>
  </si>
  <si>
    <t>HydraSleeveSS Turbo1.9 x96" 4L</t>
  </si>
  <si>
    <t>HydraSleeveSS Turbo1.9 x96 4L</t>
  </si>
  <si>
    <t>HydraSleeveSS-HDU 1.75x31-1L</t>
  </si>
  <si>
    <t>GSH430-T</t>
  </si>
  <si>
    <t>GSH431-12_</t>
  </si>
  <si>
    <t>HydraSleeveSS-HDU 1.75x12-250m</t>
  </si>
  <si>
    <t>GSH431-18_</t>
  </si>
  <si>
    <t>HydraSleeveSS-HDU 1.75x18-400m</t>
  </si>
  <si>
    <t>GSH431-24_</t>
  </si>
  <si>
    <t>HydraSleeveSS-HDU 1.75x24-600m</t>
  </si>
  <si>
    <t>HydraSleeveSS-HDU 1.75x52-1.5L</t>
  </si>
  <si>
    <t>GSH435-T</t>
  </si>
  <si>
    <t>GSH436-48</t>
  </si>
  <si>
    <t>HydraSleeveSS-HDU 1.75x48-1.3L</t>
  </si>
  <si>
    <t>HydraSleeveSS-HDU 1.75x60-2L</t>
  </si>
  <si>
    <t>GSH440-T</t>
  </si>
  <si>
    <t>HydraSleeveSS-HDPE1.7x31-1LT</t>
  </si>
  <si>
    <t>GSH470-T</t>
  </si>
  <si>
    <t>GSH471-24</t>
  </si>
  <si>
    <t>HydraSleeveSS-HDPE1.7x24-600ml</t>
  </si>
  <si>
    <t>GSH475</t>
  </si>
  <si>
    <t>HydraSleeveSS-HDPE1.7x60-2L</t>
  </si>
  <si>
    <t>GSH510</t>
  </si>
  <si>
    <t>HydraSleeve SpeedBag1.75x37in</t>
  </si>
  <si>
    <t>GSH511-18_</t>
  </si>
  <si>
    <t>HydraSleeve Speedbag 1.75x18in</t>
  </si>
  <si>
    <t>Sampler type Code</t>
  </si>
  <si>
    <t>ITEM ID</t>
  </si>
  <si>
    <t>HydraSleeve 1.5" x 24"   425ml--CUSTOM</t>
  </si>
  <si>
    <t>HydraSleeve 1.9x30in~1L-Custom</t>
  </si>
  <si>
    <t>Hydrasleeve 1.9" x 18" 500mL--CUSTOM</t>
  </si>
  <si>
    <t>HydraSleeve  2.90" x 18"  L--CUSTOM</t>
  </si>
  <si>
    <t>HydraSleeve 2.9x12in ~750ml-CUSTOM</t>
  </si>
  <si>
    <t>~32-inches</t>
  </si>
  <si>
    <t>~16-inches</t>
  </si>
  <si>
    <t>12"-20" Above Top of Sleeve</t>
  </si>
  <si>
    <r>
      <t xml:space="preserve">2020 EON HYDRASLEEVE CHART </t>
    </r>
    <r>
      <rPr>
        <b/>
        <sz val="14"/>
        <color rgb="FFFF0000"/>
        <rFont val="Ebrima"/>
      </rPr>
      <t>UPDATE IN PROCESS</t>
    </r>
    <r>
      <rPr>
        <b/>
        <sz val="14"/>
        <rFont val="Ebrima"/>
      </rPr>
      <t>-4/24/2020</t>
    </r>
  </si>
  <si>
    <t>1.7X60HSHS</t>
  </si>
  <si>
    <t>S80-TCap</t>
  </si>
  <si>
    <t>Poly-CutPrep</t>
  </si>
  <si>
    <t>900ml</t>
  </si>
  <si>
    <t>1.3L</t>
  </si>
  <si>
    <t>1.7X20SSHS</t>
  </si>
  <si>
    <t>.5L</t>
  </si>
  <si>
    <t>1.7X24HSHS</t>
  </si>
  <si>
    <t>1.7X38HSHS</t>
  </si>
  <si>
    <t>1.7X52HSHS</t>
  </si>
  <si>
    <t>1.9x30HS</t>
  </si>
  <si>
    <t>1.9x18HS</t>
  </si>
  <si>
    <t>1.7x28HMDS</t>
  </si>
  <si>
    <t>0.6x1FXDS</t>
  </si>
  <si>
    <t>.6in RingAttch</t>
  </si>
  <si>
    <t>0.6 x1IDDS</t>
  </si>
  <si>
    <t>.6in Ring+IDAttch</t>
  </si>
  <si>
    <t>0.9 HSClip</t>
  </si>
  <si>
    <t>SST 3/64 Ny</t>
  </si>
  <si>
    <t>1.5XH+3Inline</t>
  </si>
  <si>
    <t>Prefill 200 T1</t>
  </si>
  <si>
    <t>Prefill 350 T1</t>
  </si>
  <si>
    <t>Prefill 500 T1</t>
  </si>
  <si>
    <t>Prefill 750 T1</t>
  </si>
  <si>
    <t>Prefill 200 T2</t>
  </si>
  <si>
    <t>Prefill 350 T2</t>
  </si>
  <si>
    <t>Prefill 500 T2</t>
  </si>
  <si>
    <t>Prefill 750 T2</t>
  </si>
  <si>
    <t>Prefill 200 UP</t>
  </si>
  <si>
    <t>Prefill 350 UP</t>
  </si>
  <si>
    <t>Prefill 500 UP</t>
  </si>
  <si>
    <t>Prefill 750 UP</t>
  </si>
  <si>
    <t>3.0x40HS</t>
  </si>
  <si>
    <t>4.4L</t>
  </si>
  <si>
    <t>1.7x28DMDS</t>
  </si>
  <si>
    <t>2in BaffDS</t>
  </si>
  <si>
    <t>4in BaffDS</t>
  </si>
  <si>
    <t>6in BaffDS</t>
  </si>
  <si>
    <t>8in BaffDs</t>
  </si>
  <si>
    <t>2.3in BaffDS</t>
  </si>
  <si>
    <t>*IS MEASUREMENT REFERENCE POINT =TOP OF CASING ? (Yes/No)</t>
  </si>
  <si>
    <t>Bottom of Screen = Well Depth? (Yes/No)</t>
  </si>
  <si>
    <t>Yes</t>
  </si>
  <si>
    <t xml:space="preserve">IF DEPTHS ENTERED BELOW ARE NOT MEASURED FROM TOC ENTER "NO" in CELL M14  </t>
  </si>
  <si>
    <t>*FOR PDBS, INDICATE WHETHER PLACEMENT DEPTH IS MEASURED TO THE "TOP" OR "MID"-POINT OF SAMPLER.                                                                                               *FOR HYDRASLEEVES, INDICATE "TOP" OF SAMPLER OR CENTER-"C" OF THE SAMPLE ZONE?                                                                                                      (For Hydrasleeves the sample zone is above the top of sampler placement)</t>
  </si>
  <si>
    <t>v3.4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</si>
</sst>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m/d/yy;@"/>
    <numFmt numFmtId="167" formatCode="\$###0.00;\$###0.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Wingdings"/>
      <charset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10"/>
      <name val="Frutiger Light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rgb="FF000000"/>
      <name val="Arial"/>
      <family val="2"/>
    </font>
    <font>
      <b/>
      <sz val="6"/>
      <color rgb="FFFF0000"/>
      <name val="Arial"/>
      <family val="2"/>
    </font>
    <font>
      <sz val="6"/>
      <color rgb="FFFF0000"/>
      <name val="Arial"/>
      <family val="2"/>
    </font>
    <font>
      <b/>
      <sz val="6"/>
      <color rgb="FF4F81BC"/>
      <name val="Arial"/>
      <family val="2"/>
    </font>
    <font>
      <sz val="10"/>
      <color rgb="FFFF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Wingdings"/>
      <charset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u/>
      <sz val="12"/>
      <color rgb="FF000000"/>
      <name val="Tahoma"/>
      <family val="2"/>
    </font>
    <font>
      <sz val="14"/>
      <color rgb="FFFF0000"/>
      <name val="Calibri"/>
      <family val="2"/>
      <scheme val="minor"/>
    </font>
    <font>
      <b/>
      <u/>
      <sz val="12"/>
      <color rgb="FF000000"/>
      <name val="Tahoma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Ebrima"/>
    </font>
    <font>
      <b/>
      <sz val="6"/>
      <color rgb="FF000000"/>
      <name val="Arial"/>
      <family val="2"/>
    </font>
    <font>
      <sz val="6"/>
      <color theme="5" tint="-0.249977111117893"/>
      <name val="Arial"/>
      <family val="2"/>
    </font>
    <font>
      <sz val="7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sz val="10"/>
      <name val="Tahoma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Times New Roman"/>
      <family val="1"/>
    </font>
    <font>
      <b/>
      <sz val="10"/>
      <name val="Calibri"/>
      <family val="2"/>
      <scheme val="minor"/>
    </font>
    <font>
      <b/>
      <sz val="14"/>
      <color rgb="FFFF0000"/>
      <name val="Ebrima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65" fillId="0" borderId="0"/>
  </cellStyleXfs>
  <cellXfs count="515">
    <xf numFmtId="0" fontId="0" fillId="0" borderId="0" xfId="0"/>
    <xf numFmtId="0" fontId="5" fillId="2" borderId="0" xfId="0" applyFont="1" applyFill="1" applyBorder="1" applyAlignment="1">
      <alignment horizontal="left" vertical="top"/>
    </xf>
    <xf numFmtId="164" fontId="5" fillId="5" borderId="0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4" fillId="4" borderId="32" xfId="0" applyFont="1" applyFill="1" applyBorder="1" applyAlignment="1" applyProtection="1">
      <alignment horizontal="center" vertical="center"/>
    </xf>
    <xf numFmtId="0" fontId="4" fillId="10" borderId="8" xfId="0" applyFont="1" applyFill="1" applyBorder="1"/>
    <xf numFmtId="0" fontId="4" fillId="9" borderId="8" xfId="0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21" fillId="5" borderId="4" xfId="0" applyFont="1" applyFill="1" applyBorder="1" applyAlignment="1">
      <alignment horizontal="center" vertical="top"/>
    </xf>
    <xf numFmtId="0" fontId="5" fillId="0" borderId="12" xfId="0" applyFont="1" applyBorder="1" applyAlignment="1" applyProtection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64" fontId="11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5" fontId="0" fillId="9" borderId="0" xfId="0" applyNumberFormat="1" applyFill="1"/>
    <xf numFmtId="0" fontId="5" fillId="9" borderId="0" xfId="0" applyFont="1" applyFill="1"/>
    <xf numFmtId="0" fontId="0" fillId="9" borderId="0" xfId="0" applyFill="1"/>
    <xf numFmtId="0" fontId="0" fillId="0" borderId="0" xfId="0" applyAlignment="1">
      <alignment horizontal="center"/>
    </xf>
    <xf numFmtId="0" fontId="23" fillId="0" borderId="37" xfId="2" applyFont="1" applyFill="1" applyBorder="1"/>
    <xf numFmtId="2" fontId="5" fillId="0" borderId="8" xfId="2" applyNumberFormat="1" applyFont="1" applyFill="1" applyBorder="1" applyAlignment="1">
      <alignment horizontal="center"/>
    </xf>
    <xf numFmtId="2" fontId="25" fillId="0" borderId="8" xfId="2" applyNumberFormat="1" applyFont="1" applyFill="1" applyBorder="1" applyAlignment="1">
      <alignment horizontal="center"/>
    </xf>
    <xf numFmtId="2" fontId="1" fillId="0" borderId="8" xfId="3" applyNumberFormat="1" applyBorder="1"/>
    <xf numFmtId="0" fontId="5" fillId="5" borderId="0" xfId="0" applyFont="1" applyFill="1" applyBorder="1" applyAlignment="1">
      <alignment horizontal="center" vertical="top"/>
    </xf>
    <xf numFmtId="2" fontId="1" fillId="0" borderId="8" xfId="3" applyNumberForma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/>
    <xf numFmtId="44" fontId="5" fillId="0" borderId="0" xfId="4" applyFont="1" applyFill="1" applyBorder="1" applyAlignment="1">
      <alignment horizontal="left" vertical="top"/>
    </xf>
    <xf numFmtId="0" fontId="27" fillId="0" borderId="29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top" wrapText="1"/>
    </xf>
    <xf numFmtId="164" fontId="5" fillId="2" borderId="22" xfId="0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164" fontId="8" fillId="12" borderId="0" xfId="0" applyNumberFormat="1" applyFont="1" applyFill="1" applyBorder="1" applyAlignment="1">
      <alignment horizontal="center" vertical="top"/>
    </xf>
    <xf numFmtId="164" fontId="8" fillId="2" borderId="5" xfId="0" applyNumberFormat="1" applyFont="1" applyFill="1" applyBorder="1" applyAlignment="1">
      <alignment horizontal="center" vertical="top"/>
    </xf>
    <xf numFmtId="2" fontId="5" fillId="0" borderId="8" xfId="0" applyNumberFormat="1" applyFont="1" applyFill="1" applyBorder="1" applyAlignment="1" applyProtection="1">
      <alignment horizontal="center"/>
    </xf>
    <xf numFmtId="164" fontId="8" fillId="2" borderId="24" xfId="0" applyNumberFormat="1" applyFont="1" applyFill="1" applyBorder="1" applyAlignment="1">
      <alignment horizontal="center" vertical="top"/>
    </xf>
    <xf numFmtId="164" fontId="8" fillId="12" borderId="24" xfId="0" applyNumberFormat="1" applyFont="1" applyFill="1" applyBorder="1" applyAlignment="1">
      <alignment horizontal="center" vertical="top"/>
    </xf>
    <xf numFmtId="164" fontId="8" fillId="2" borderId="25" xfId="0" applyNumberFormat="1" applyFont="1" applyFill="1" applyBorder="1" applyAlignment="1">
      <alignment horizontal="center" vertical="top"/>
    </xf>
    <xf numFmtId="0" fontId="23" fillId="0" borderId="33" xfId="2" applyFont="1" applyFill="1" applyBorder="1"/>
    <xf numFmtId="0" fontId="0" fillId="0" borderId="0" xfId="0" applyBorder="1" applyAlignment="1">
      <alignment horizontal="left"/>
    </xf>
    <xf numFmtId="0" fontId="5" fillId="5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/>
    </xf>
    <xf numFmtId="0" fontId="18" fillId="0" borderId="28" xfId="0" applyFont="1" applyFill="1" applyBorder="1" applyAlignment="1" applyProtection="1">
      <alignment horizontal="center" vertical="center"/>
    </xf>
    <xf numFmtId="164" fontId="11" fillId="12" borderId="43" xfId="0" applyNumberFormat="1" applyFont="1" applyFill="1" applyBorder="1" applyAlignment="1">
      <alignment horizontal="center" vertical="top"/>
    </xf>
    <xf numFmtId="164" fontId="11" fillId="12" borderId="42" xfId="0" applyNumberFormat="1" applyFont="1" applyFill="1" applyBorder="1" applyAlignment="1">
      <alignment horizontal="center" vertical="top"/>
    </xf>
    <xf numFmtId="164" fontId="11" fillId="12" borderId="38" xfId="0" applyNumberFormat="1" applyFont="1" applyFill="1" applyBorder="1" applyAlignment="1">
      <alignment horizontal="center" vertical="top"/>
    </xf>
    <xf numFmtId="49" fontId="11" fillId="12" borderId="38" xfId="0" applyNumberFormat="1" applyFont="1" applyFill="1" applyBorder="1" applyAlignment="1">
      <alignment horizontal="center" vertical="top"/>
    </xf>
    <xf numFmtId="164" fontId="5" fillId="12" borderId="39" xfId="0" applyNumberFormat="1" applyFont="1" applyFill="1" applyBorder="1" applyAlignment="1" applyProtection="1">
      <alignment horizontal="center" wrapText="1"/>
    </xf>
    <xf numFmtId="164" fontId="4" fillId="12" borderId="39" xfId="0" applyNumberFormat="1" applyFont="1" applyFill="1" applyBorder="1" applyAlignment="1" applyProtection="1">
      <alignment horizontal="center" wrapText="1"/>
    </xf>
    <xf numFmtId="0" fontId="5" fillId="12" borderId="40" xfId="0" applyFont="1" applyFill="1" applyBorder="1" applyAlignment="1">
      <alignment horizontal="center"/>
    </xf>
    <xf numFmtId="164" fontId="17" fillId="12" borderId="8" xfId="0" applyNumberFormat="1" applyFont="1" applyFill="1" applyBorder="1" applyAlignment="1">
      <alignment horizontal="center" vertical="top"/>
    </xf>
    <xf numFmtId="0" fontId="5" fillId="12" borderId="12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left" vertical="top"/>
    </xf>
    <xf numFmtId="0" fontId="30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14" borderId="26" xfId="0" applyFont="1" applyFill="1" applyBorder="1" applyAlignment="1">
      <alignment horizontal="center" vertical="center" wrapText="1"/>
    </xf>
    <xf numFmtId="0" fontId="40" fillId="14" borderId="25" xfId="0" applyFont="1" applyFill="1" applyBorder="1" applyAlignment="1">
      <alignment horizontal="center" vertical="center"/>
    </xf>
    <xf numFmtId="0" fontId="40" fillId="14" borderId="25" xfId="0" applyFont="1" applyFill="1" applyBorder="1" applyAlignment="1">
      <alignment horizontal="center" vertical="center" wrapText="1"/>
    </xf>
    <xf numFmtId="0" fontId="41" fillId="19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18" borderId="18" xfId="0" applyFont="1" applyFill="1" applyBorder="1" applyAlignment="1">
      <alignment horizontal="center" vertical="center"/>
    </xf>
    <xf numFmtId="0" fontId="41" fillId="19" borderId="44" xfId="0" applyFont="1" applyFill="1" applyBorder="1" applyAlignment="1">
      <alignment horizontal="center" vertical="center"/>
    </xf>
    <xf numFmtId="0" fontId="41" fillId="19" borderId="1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21" borderId="0" xfId="0" applyFont="1" applyFill="1"/>
    <xf numFmtId="0" fontId="51" fillId="21" borderId="19" xfId="0" applyFont="1" applyFill="1" applyBorder="1" applyAlignment="1">
      <alignment horizontal="left" vertical="center"/>
    </xf>
    <xf numFmtId="165" fontId="4" fillId="21" borderId="18" xfId="0" applyNumberFormat="1" applyFont="1" applyFill="1" applyBorder="1" applyAlignment="1">
      <alignment horizontal="center" vertical="center"/>
    </xf>
    <xf numFmtId="0" fontId="48" fillId="21" borderId="19" xfId="0" applyFont="1" applyFill="1" applyBorder="1" applyAlignment="1">
      <alignment horizontal="left" vertical="center"/>
    </xf>
    <xf numFmtId="0" fontId="30" fillId="21" borderId="18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 wrapText="1"/>
    </xf>
    <xf numFmtId="0" fontId="48" fillId="21" borderId="18" xfId="0" applyFont="1" applyFill="1" applyBorder="1" applyAlignment="1">
      <alignment horizontal="left" vertical="center"/>
    </xf>
    <xf numFmtId="0" fontId="41" fillId="19" borderId="25" xfId="0" applyFont="1" applyFill="1" applyBorder="1" applyAlignment="1">
      <alignment horizontal="center" vertical="center"/>
    </xf>
    <xf numFmtId="0" fontId="52" fillId="21" borderId="18" xfId="0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left" vertical="center"/>
    </xf>
    <xf numFmtId="0" fontId="30" fillId="14" borderId="18" xfId="0" applyFont="1" applyFill="1" applyBorder="1" applyAlignment="1">
      <alignment horizontal="center" vertical="center" wrapText="1"/>
    </xf>
    <xf numFmtId="0" fontId="30" fillId="14" borderId="21" xfId="0" applyFont="1" applyFill="1" applyBorder="1" applyAlignment="1">
      <alignment horizontal="center" vertical="center" wrapText="1"/>
    </xf>
    <xf numFmtId="0" fontId="30" fillId="14" borderId="21" xfId="0" applyFont="1" applyFill="1" applyBorder="1" applyAlignment="1">
      <alignment horizontal="center" vertical="center"/>
    </xf>
    <xf numFmtId="0" fontId="30" fillId="19" borderId="18" xfId="0" applyFont="1" applyFill="1" applyBorder="1" applyAlignment="1">
      <alignment horizontal="center" vertical="center" wrapText="1"/>
    </xf>
    <xf numFmtId="0" fontId="30" fillId="19" borderId="21" xfId="0" applyFont="1" applyFill="1" applyBorder="1" applyAlignment="1">
      <alignment horizontal="center" vertical="center" wrapText="1"/>
    </xf>
    <xf numFmtId="0" fontId="30" fillId="19" borderId="21" xfId="0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 wrapText="1"/>
    </xf>
    <xf numFmtId="0" fontId="30" fillId="21" borderId="2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30" fillId="0" borderId="0" xfId="0" applyFont="1" applyFill="1"/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0" fillId="0" borderId="0" xfId="0" applyFont="1" applyFill="1"/>
    <xf numFmtId="0" fontId="35" fillId="0" borderId="0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17" borderId="45" xfId="0" applyFont="1" applyFill="1" applyBorder="1" applyAlignment="1">
      <alignment horizontal="center" vertical="center" wrapText="1"/>
    </xf>
    <xf numFmtId="0" fontId="32" fillId="17" borderId="45" xfId="0" applyFont="1" applyFill="1" applyBorder="1" applyAlignment="1">
      <alignment horizontal="center" vertical="center" wrapText="1"/>
    </xf>
    <xf numFmtId="0" fontId="33" fillId="15" borderId="45" xfId="0" applyFont="1" applyFill="1" applyBorder="1" applyAlignment="1">
      <alignment horizontal="center" vertical="center" wrapText="1"/>
    </xf>
    <xf numFmtId="0" fontId="32" fillId="15" borderId="45" xfId="0" applyFont="1" applyFill="1" applyBorder="1" applyAlignment="1">
      <alignment horizontal="center" vertical="center" wrapText="1"/>
    </xf>
    <xf numFmtId="0" fontId="33" fillId="13" borderId="45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167" fontId="57" fillId="0" borderId="45" xfId="0" applyNumberFormat="1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horizontal="center" vertical="center" wrapText="1"/>
    </xf>
    <xf numFmtId="0" fontId="32" fillId="12" borderId="45" xfId="0" applyFont="1" applyFill="1" applyBorder="1" applyAlignment="1">
      <alignment horizontal="center" vertical="center" wrapText="1"/>
    </xf>
    <xf numFmtId="0" fontId="32" fillId="25" borderId="45" xfId="0" applyFont="1" applyFill="1" applyBorder="1" applyAlignment="1">
      <alignment horizontal="center" vertical="center" wrapText="1"/>
    </xf>
    <xf numFmtId="0" fontId="32" fillId="13" borderId="45" xfId="0" applyFont="1" applyFill="1" applyBorder="1" applyAlignment="1">
      <alignment horizontal="center" vertical="center" wrapText="1"/>
    </xf>
    <xf numFmtId="0" fontId="33" fillId="16" borderId="45" xfId="0" applyFont="1" applyFill="1" applyBorder="1" applyAlignment="1">
      <alignment horizontal="center" vertical="center" wrapText="1"/>
    </xf>
    <xf numFmtId="167" fontId="57" fillId="0" borderId="0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Fill="1" applyBorder="1" applyAlignment="1">
      <alignment horizontal="left" vertical="center" wrapText="1"/>
    </xf>
    <xf numFmtId="0" fontId="33" fillId="12" borderId="45" xfId="0" applyFont="1" applyFill="1" applyBorder="1" applyAlignment="1">
      <alignment horizontal="center" vertical="center" wrapText="1"/>
    </xf>
    <xf numFmtId="167" fontId="57" fillId="12" borderId="45" xfId="0" applyNumberFormat="1" applyFont="1" applyFill="1" applyBorder="1" applyAlignment="1">
      <alignment horizontal="center" vertical="center" wrapText="1"/>
    </xf>
    <xf numFmtId="167" fontId="57" fillId="13" borderId="45" xfId="0" applyNumberFormat="1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167" fontId="33" fillId="15" borderId="45" xfId="0" applyNumberFormat="1" applyFont="1" applyFill="1" applyBorder="1" applyAlignment="1">
      <alignment horizontal="center" vertical="center" wrapText="1"/>
    </xf>
    <xf numFmtId="0" fontId="32" fillId="6" borderId="45" xfId="0" applyFont="1" applyFill="1" applyBorder="1" applyAlignment="1">
      <alignment horizontal="center" vertical="center" wrapText="1"/>
    </xf>
    <xf numFmtId="0" fontId="59" fillId="15" borderId="47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2" fillId="26" borderId="45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15" borderId="50" xfId="0" applyFont="1" applyFill="1" applyBorder="1" applyAlignment="1">
      <alignment horizontal="center" vertical="center" wrapText="1"/>
    </xf>
    <xf numFmtId="167" fontId="57" fillId="15" borderId="45" xfId="0" applyNumberFormat="1" applyFont="1" applyFill="1" applyBorder="1" applyAlignment="1">
      <alignment horizontal="center" vertical="center" wrapText="1"/>
    </xf>
    <xf numFmtId="0" fontId="32" fillId="15" borderId="51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3" fillId="26" borderId="50" xfId="0" applyFont="1" applyFill="1" applyBorder="1" applyAlignment="1">
      <alignment horizontal="center" vertical="center" wrapText="1"/>
    </xf>
    <xf numFmtId="167" fontId="57" fillId="26" borderId="45" xfId="0" applyNumberFormat="1" applyFont="1" applyFill="1" applyBorder="1" applyAlignment="1">
      <alignment horizontal="center" vertical="center" wrapText="1"/>
    </xf>
    <xf numFmtId="0" fontId="32" fillId="26" borderId="51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 vertical="center" wrapText="1"/>
    </xf>
    <xf numFmtId="167" fontId="57" fillId="6" borderId="45" xfId="0" applyNumberFormat="1" applyFont="1" applyFill="1" applyBorder="1" applyAlignment="1">
      <alignment horizontal="center" vertical="center" wrapText="1"/>
    </xf>
    <xf numFmtId="167" fontId="57" fillId="17" borderId="45" xfId="0" applyNumberFormat="1" applyFont="1" applyFill="1" applyBorder="1" applyAlignment="1">
      <alignment horizontal="center" vertical="center" wrapText="1"/>
    </xf>
    <xf numFmtId="0" fontId="33" fillId="17" borderId="52" xfId="0" applyFont="1" applyFill="1" applyBorder="1" applyAlignment="1">
      <alignment horizontal="center" vertical="center" wrapText="1"/>
    </xf>
    <xf numFmtId="0" fontId="32" fillId="17" borderId="53" xfId="0" applyFont="1" applyFill="1" applyBorder="1" applyAlignment="1">
      <alignment horizontal="center" vertical="center" wrapText="1"/>
    </xf>
    <xf numFmtId="167" fontId="57" fillId="17" borderId="53" xfId="0" applyNumberFormat="1" applyFont="1" applyFill="1" applyBorder="1" applyAlignment="1">
      <alignment horizontal="center" vertical="center" wrapText="1"/>
    </xf>
    <xf numFmtId="0" fontId="33" fillId="17" borderId="53" xfId="0" applyFont="1" applyFill="1" applyBorder="1" applyAlignment="1">
      <alignment horizontal="center" vertical="center" wrapText="1"/>
    </xf>
    <xf numFmtId="0" fontId="32" fillId="17" borderId="5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33" fillId="24" borderId="50" xfId="0" applyFont="1" applyFill="1" applyBorder="1" applyAlignment="1">
      <alignment horizontal="center" vertical="center" wrapText="1"/>
    </xf>
    <xf numFmtId="0" fontId="32" fillId="24" borderId="45" xfId="0" applyFont="1" applyFill="1" applyBorder="1" applyAlignment="1">
      <alignment horizontal="center" vertical="center" wrapText="1"/>
    </xf>
    <xf numFmtId="167" fontId="33" fillId="24" borderId="45" xfId="0" applyNumberFormat="1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167" fontId="57" fillId="4" borderId="45" xfId="0" applyNumberFormat="1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3" fillId="25" borderId="50" xfId="0" applyFont="1" applyFill="1" applyBorder="1" applyAlignment="1">
      <alignment horizontal="center" vertical="center" wrapText="1"/>
    </xf>
    <xf numFmtId="167" fontId="57" fillId="25" borderId="45" xfId="0" applyNumberFormat="1" applyFont="1" applyFill="1" applyBorder="1" applyAlignment="1">
      <alignment horizontal="center" vertical="center" wrapText="1"/>
    </xf>
    <xf numFmtId="0" fontId="32" fillId="25" borderId="5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left" vertical="center"/>
    </xf>
    <xf numFmtId="0" fontId="33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167" fontId="57" fillId="0" borderId="53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center" vertical="top"/>
    </xf>
    <xf numFmtId="0" fontId="33" fillId="26" borderId="52" xfId="0" applyFont="1" applyFill="1" applyBorder="1" applyAlignment="1">
      <alignment horizontal="center" vertical="center" wrapText="1"/>
    </xf>
    <xf numFmtId="0" fontId="32" fillId="26" borderId="53" xfId="0" applyFont="1" applyFill="1" applyBorder="1" applyAlignment="1">
      <alignment horizontal="center" vertical="center" wrapText="1"/>
    </xf>
    <xf numFmtId="167" fontId="57" fillId="26" borderId="53" xfId="0" applyNumberFormat="1" applyFont="1" applyFill="1" applyBorder="1" applyAlignment="1">
      <alignment horizontal="center" vertical="center" wrapText="1"/>
    </xf>
    <xf numFmtId="0" fontId="32" fillId="26" borderId="5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33" fillId="15" borderId="57" xfId="0" applyFont="1" applyFill="1" applyBorder="1" applyAlignment="1">
      <alignment horizontal="center" vertical="center" wrapText="1"/>
    </xf>
    <xf numFmtId="0" fontId="32" fillId="15" borderId="58" xfId="0" applyFont="1" applyFill="1" applyBorder="1" applyAlignment="1">
      <alignment horizontal="center" vertical="center" wrapText="1"/>
    </xf>
    <xf numFmtId="167" fontId="57" fillId="15" borderId="58" xfId="0" applyNumberFormat="1" applyFont="1" applyFill="1" applyBorder="1" applyAlignment="1">
      <alignment horizontal="center" vertical="center" wrapText="1"/>
    </xf>
    <xf numFmtId="0" fontId="32" fillId="15" borderId="5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4" fillId="2" borderId="4" xfId="0" applyFont="1" applyFill="1" applyBorder="1" applyAlignment="1">
      <alignment horizontal="center" vertical="top"/>
    </xf>
    <xf numFmtId="0" fontId="62" fillId="2" borderId="10" xfId="0" applyFont="1" applyFill="1" applyBorder="1" applyAlignment="1" applyProtection="1">
      <alignment horizontal="center" vertical="top"/>
      <protection hidden="1"/>
    </xf>
    <xf numFmtId="0" fontId="5" fillId="2" borderId="10" xfId="0" applyFont="1" applyFill="1" applyBorder="1" applyAlignment="1">
      <alignment horizontal="left" vertical="top"/>
    </xf>
    <xf numFmtId="0" fontId="28" fillId="2" borderId="61" xfId="0" applyFont="1" applyFill="1" applyBorder="1" applyAlignment="1">
      <alignment horizontal="left" vertical="top" wrapText="1"/>
    </xf>
    <xf numFmtId="164" fontId="8" fillId="2" borderId="4" xfId="0" applyNumberFormat="1" applyFont="1" applyFill="1" applyBorder="1" applyAlignment="1">
      <alignment horizontal="center" vertical="top"/>
    </xf>
    <xf numFmtId="164" fontId="8" fillId="2" borderId="2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horizontal="left" vertical="top"/>
    </xf>
    <xf numFmtId="0" fontId="7" fillId="5" borderId="4" xfId="0" applyFont="1" applyFill="1" applyBorder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/>
    </xf>
    <xf numFmtId="9" fontId="4" fillId="6" borderId="9" xfId="1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left"/>
    </xf>
    <xf numFmtId="9" fontId="4" fillId="6" borderId="0" xfId="1" applyFont="1" applyFill="1" applyBorder="1" applyAlignment="1" applyProtection="1">
      <alignment horizontal="right"/>
    </xf>
    <xf numFmtId="0" fontId="4" fillId="6" borderId="9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/>
    </xf>
    <xf numFmtId="0" fontId="5" fillId="6" borderId="0" xfId="0" applyFont="1" applyFill="1" applyBorder="1" applyAlignment="1" applyProtection="1">
      <alignment horizontal="left" vertical="top"/>
    </xf>
    <xf numFmtId="14" fontId="4" fillId="5" borderId="10" xfId="0" applyNumberFormat="1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4" fillId="4" borderId="28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top"/>
    </xf>
    <xf numFmtId="0" fontId="9" fillId="8" borderId="23" xfId="0" applyFont="1" applyFill="1" applyBorder="1" applyAlignment="1" applyProtection="1">
      <alignment horizontal="center" wrapText="1"/>
    </xf>
    <xf numFmtId="0" fontId="4" fillId="8" borderId="24" xfId="0" applyFont="1" applyFill="1" applyBorder="1" applyAlignment="1" applyProtection="1">
      <alignment horizontal="left" textRotation="90" shrinkToFit="1"/>
    </xf>
    <xf numFmtId="0" fontId="4" fillId="8" borderId="24" xfId="0" applyFont="1" applyFill="1" applyBorder="1" applyAlignment="1" applyProtection="1"/>
    <xf numFmtId="0" fontId="0" fillId="8" borderId="24" xfId="0" applyFill="1" applyBorder="1" applyAlignment="1" applyProtection="1">
      <alignment horizontal="left" textRotation="90" shrinkToFit="1"/>
    </xf>
    <xf numFmtId="0" fontId="0" fillId="8" borderId="24" xfId="0" applyFill="1" applyBorder="1" applyAlignment="1" applyProtection="1"/>
    <xf numFmtId="0" fontId="20" fillId="8" borderId="25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center" vertical="top" wrapText="1"/>
    </xf>
    <xf numFmtId="0" fontId="4" fillId="8" borderId="27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wrapText="1"/>
    </xf>
    <xf numFmtId="0" fontId="4" fillId="2" borderId="34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top"/>
    </xf>
    <xf numFmtId="0" fontId="4" fillId="8" borderId="13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/>
    </xf>
    <xf numFmtId="0" fontId="21" fillId="5" borderId="4" xfId="0" applyFont="1" applyFill="1" applyBorder="1" applyAlignment="1" applyProtection="1">
      <alignment horizontal="center" vertical="top"/>
    </xf>
    <xf numFmtId="0" fontId="63" fillId="0" borderId="62" xfId="0" applyFont="1" applyFill="1" applyBorder="1" applyAlignment="1" applyProtection="1">
      <alignment horizontal="left"/>
    </xf>
    <xf numFmtId="2" fontId="22" fillId="0" borderId="29" xfId="0" applyNumberFormat="1" applyFont="1" applyFill="1" applyBorder="1" applyAlignment="1" applyProtection="1">
      <alignment horizontal="center"/>
    </xf>
    <xf numFmtId="2" fontId="22" fillId="0" borderId="8" xfId="0" applyNumberFormat="1" applyFont="1" applyFill="1" applyBorder="1" applyAlignment="1" applyProtection="1">
      <alignment horizontal="center"/>
    </xf>
    <xf numFmtId="0" fontId="63" fillId="0" borderId="62" xfId="0" applyFont="1" applyFill="1" applyBorder="1" applyProtection="1"/>
    <xf numFmtId="2" fontId="5" fillId="0" borderId="8" xfId="2" applyNumberFormat="1" applyFont="1" applyFill="1" applyBorder="1" applyAlignment="1" applyProtection="1">
      <alignment horizontal="center"/>
    </xf>
    <xf numFmtId="2" fontId="25" fillId="0" borderId="8" xfId="2" applyNumberFormat="1" applyFont="1" applyFill="1" applyBorder="1" applyAlignment="1" applyProtection="1">
      <alignment horizontal="center"/>
    </xf>
    <xf numFmtId="0" fontId="63" fillId="0" borderId="62" xfId="0" applyFont="1" applyFill="1" applyBorder="1" applyAlignment="1" applyProtection="1">
      <alignment horizontal="center"/>
    </xf>
    <xf numFmtId="0" fontId="23" fillId="0" borderId="37" xfId="2" applyFont="1" applyFill="1" applyBorder="1" applyProtection="1"/>
    <xf numFmtId="2" fontId="1" fillId="0" borderId="8" xfId="3" applyNumberFormat="1" applyFill="1" applyBorder="1" applyProtection="1"/>
    <xf numFmtId="0" fontId="63" fillId="0" borderId="63" xfId="0" applyFont="1" applyFill="1" applyBorder="1" applyProtection="1"/>
    <xf numFmtId="0" fontId="5" fillId="2" borderId="20" xfId="0" applyFont="1" applyFill="1" applyBorder="1" applyAlignment="1" applyProtection="1">
      <alignment vertical="top"/>
    </xf>
    <xf numFmtId="0" fontId="5" fillId="2" borderId="21" xfId="0" applyFont="1" applyFill="1" applyBorder="1" applyAlignment="1" applyProtection="1">
      <alignment vertical="top"/>
    </xf>
    <xf numFmtId="0" fontId="62" fillId="12" borderId="64" xfId="0" applyFont="1" applyFill="1" applyBorder="1" applyAlignment="1" applyProtection="1">
      <alignment vertical="center" wrapText="1"/>
    </xf>
    <xf numFmtId="0" fontId="62" fillId="0" borderId="64" xfId="0" applyFont="1" applyFill="1" applyBorder="1" applyAlignment="1" applyProtection="1">
      <alignment horizontal="center" vertical="center" wrapText="1"/>
    </xf>
    <xf numFmtId="165" fontId="5" fillId="0" borderId="0" xfId="0" applyNumberFormat="1" applyFont="1"/>
    <xf numFmtId="164" fontId="11" fillId="0" borderId="8" xfId="0" applyNumberFormat="1" applyFont="1" applyFill="1" applyBorder="1" applyAlignment="1" applyProtection="1">
      <alignment horizontal="center" vertical="top"/>
    </xf>
    <xf numFmtId="0" fontId="24" fillId="0" borderId="8" xfId="0" applyFont="1" applyFill="1" applyBorder="1" applyAlignment="1" applyProtection="1">
      <alignment horizontal="center" wrapText="1"/>
    </xf>
    <xf numFmtId="2" fontId="24" fillId="0" borderId="8" xfId="0" applyNumberFormat="1" applyFont="1" applyFill="1" applyBorder="1" applyAlignment="1" applyProtection="1">
      <alignment horizontal="center" wrapText="1"/>
    </xf>
    <xf numFmtId="2" fontId="5" fillId="0" borderId="8" xfId="0" applyNumberFormat="1" applyFont="1" applyFill="1" applyBorder="1" applyAlignment="1" applyProtection="1">
      <alignment horizontal="center" wrapText="1"/>
    </xf>
    <xf numFmtId="2" fontId="66" fillId="0" borderId="8" xfId="0" applyNumberFormat="1" applyFont="1" applyFill="1" applyBorder="1" applyAlignment="1" applyProtection="1">
      <alignment horizontal="center" vertical="center" wrapText="1"/>
    </xf>
    <xf numFmtId="2" fontId="24" fillId="0" borderId="8" xfId="0" applyNumberFormat="1" applyFont="1" applyBorder="1" applyAlignment="1" applyProtection="1">
      <alignment horizontal="center" wrapText="1"/>
    </xf>
    <xf numFmtId="2" fontId="5" fillId="0" borderId="8" xfId="0" applyNumberFormat="1" applyFont="1" applyBorder="1" applyAlignment="1" applyProtection="1">
      <alignment horizontal="center" vertical="center"/>
    </xf>
    <xf numFmtId="2" fontId="24" fillId="0" borderId="8" xfId="5" applyNumberFormat="1" applyFont="1" applyFill="1" applyBorder="1" applyAlignment="1" applyProtection="1">
      <alignment horizontal="center" wrapText="1"/>
    </xf>
    <xf numFmtId="2" fontId="5" fillId="0" borderId="8" xfId="0" applyNumberFormat="1" applyFont="1" applyFill="1" applyBorder="1" applyAlignment="1" applyProtection="1">
      <alignment horizontal="center" vertical="top"/>
    </xf>
    <xf numFmtId="2" fontId="24" fillId="0" borderId="29" xfId="0" applyNumberFormat="1" applyFont="1" applyBorder="1" applyAlignment="1" applyProtection="1">
      <alignment horizontal="center" wrapText="1"/>
    </xf>
    <xf numFmtId="2" fontId="12" fillId="5" borderId="8" xfId="0" applyNumberFormat="1" applyFont="1" applyFill="1" applyBorder="1" applyAlignment="1" applyProtection="1">
      <alignment horizontal="center" vertical="top"/>
    </xf>
    <xf numFmtId="2" fontId="12" fillId="5" borderId="0" xfId="0" applyNumberFormat="1" applyFont="1" applyFill="1" applyBorder="1" applyAlignment="1" applyProtection="1">
      <alignment horizontal="center" vertical="top"/>
    </xf>
    <xf numFmtId="2" fontId="22" fillId="0" borderId="8" xfId="2" applyNumberFormat="1" applyFont="1" applyFill="1" applyBorder="1" applyAlignment="1" applyProtection="1">
      <alignment horizontal="center"/>
    </xf>
    <xf numFmtId="2" fontId="5" fillId="0" borderId="29" xfId="0" applyNumberFormat="1" applyFont="1" applyFill="1" applyBorder="1" applyAlignment="1" applyProtection="1">
      <alignment horizontal="center" wrapText="1"/>
    </xf>
    <xf numFmtId="2" fontId="24" fillId="0" borderId="8" xfId="2" applyNumberFormat="1" applyFont="1" applyFill="1" applyBorder="1" applyAlignment="1" applyProtection="1">
      <alignment horizontal="center"/>
    </xf>
    <xf numFmtId="2" fontId="24" fillId="0" borderId="8" xfId="2" applyNumberFormat="1" applyFont="1" applyFill="1" applyBorder="1" applyAlignment="1">
      <alignment horizontal="center"/>
    </xf>
    <xf numFmtId="0" fontId="12" fillId="10" borderId="9" xfId="0" applyFont="1" applyFill="1" applyBorder="1" applyAlignment="1" applyProtection="1">
      <alignment horizontal="center" vertical="center"/>
    </xf>
    <xf numFmtId="0" fontId="12" fillId="10" borderId="9" xfId="0" applyNumberFormat="1" applyFont="1" applyFill="1" applyBorder="1" applyAlignment="1" applyProtection="1">
      <alignment horizontal="center" vertical="center"/>
    </xf>
    <xf numFmtId="0" fontId="4" fillId="10" borderId="9" xfId="0" applyFont="1" applyFill="1" applyBorder="1" applyAlignment="1" applyProtection="1">
      <alignment horizontal="center" vertical="top" wrapText="1"/>
    </xf>
    <xf numFmtId="0" fontId="0" fillId="10" borderId="9" xfId="0" applyFill="1" applyBorder="1" applyAlignment="1" applyProtection="1">
      <alignment horizontal="left" textRotation="90" shrinkToFit="1"/>
    </xf>
    <xf numFmtId="0" fontId="4" fillId="10" borderId="27" xfId="0" applyFont="1" applyFill="1" applyBorder="1" applyAlignment="1" applyProtection="1">
      <alignment horizontal="center" vertical="top" wrapText="1"/>
    </xf>
    <xf numFmtId="0" fontId="4" fillId="4" borderId="27" xfId="0" applyFont="1" applyFill="1" applyBorder="1" applyAlignment="1" applyProtection="1">
      <alignment horizontal="center" vertical="top" wrapText="1"/>
    </xf>
    <xf numFmtId="0" fontId="64" fillId="0" borderId="8" xfId="0" applyFont="1" applyFill="1" applyBorder="1" applyAlignment="1" applyProtection="1">
      <alignment horizontal="center" vertical="center" wrapText="1"/>
    </xf>
    <xf numFmtId="0" fontId="67" fillId="0" borderId="8" xfId="0" applyFont="1" applyBorder="1" applyAlignment="1">
      <alignment horizontal="right" vertical="center"/>
    </xf>
    <xf numFmtId="0" fontId="67" fillId="0" borderId="8" xfId="0" applyFont="1" applyBorder="1" applyAlignment="1" applyProtection="1">
      <alignment horizontal="right" vertical="center"/>
    </xf>
    <xf numFmtId="0" fontId="17" fillId="14" borderId="19" xfId="0" applyFont="1" applyFill="1" applyBorder="1" applyAlignment="1">
      <alignment horizontal="center" vertical="top"/>
    </xf>
    <xf numFmtId="0" fontId="17" fillId="14" borderId="20" xfId="0" applyFont="1" applyFill="1" applyBorder="1" applyAlignment="1">
      <alignment horizontal="center" vertical="top"/>
    </xf>
    <xf numFmtId="0" fontId="17" fillId="14" borderId="21" xfId="0" applyFont="1" applyFill="1" applyBorder="1" applyAlignment="1">
      <alignment horizontal="center" vertical="top"/>
    </xf>
    <xf numFmtId="0" fontId="17" fillId="22" borderId="20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 wrapText="1"/>
    </xf>
    <xf numFmtId="0" fontId="17" fillId="17" borderId="20" xfId="0" applyFont="1" applyFill="1" applyBorder="1" applyAlignment="1">
      <alignment horizontal="center" vertical="center" wrapText="1"/>
    </xf>
    <xf numFmtId="0" fontId="17" fillId="17" borderId="21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/>
    </xf>
    <xf numFmtId="0" fontId="40" fillId="14" borderId="41" xfId="0" applyFont="1" applyFill="1" applyBorder="1" applyAlignment="1">
      <alignment horizontal="center" vertical="center" wrapText="1"/>
    </xf>
    <xf numFmtId="0" fontId="40" fillId="14" borderId="5" xfId="0" applyFont="1" applyFill="1" applyBorder="1" applyAlignment="1">
      <alignment horizontal="center" vertical="center"/>
    </xf>
    <xf numFmtId="0" fontId="32" fillId="27" borderId="4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8" fillId="5" borderId="0" xfId="0" applyFont="1" applyFill="1" applyAlignment="1">
      <alignment horizontal="center" vertical="top"/>
    </xf>
    <xf numFmtId="0" fontId="0" fillId="0" borderId="0" xfId="0" applyProtection="1">
      <protection locked="0"/>
    </xf>
    <xf numFmtId="0" fontId="0" fillId="12" borderId="0" xfId="0" applyFill="1"/>
    <xf numFmtId="0" fontId="5" fillId="12" borderId="0" xfId="0" applyFont="1" applyFill="1"/>
    <xf numFmtId="0" fontId="0" fillId="12" borderId="0" xfId="0" applyFill="1" applyProtection="1">
      <protection locked="0"/>
    </xf>
    <xf numFmtId="0" fontId="8" fillId="0" borderId="0" xfId="0" applyFont="1" applyAlignment="1">
      <alignment horizontal="center" vertical="top"/>
    </xf>
    <xf numFmtId="0" fontId="14" fillId="7" borderId="18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16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/>
      <protection locked="0"/>
    </xf>
    <xf numFmtId="164" fontId="5" fillId="0" borderId="0" xfId="0" applyNumberFormat="1" applyFont="1" applyAlignment="1">
      <alignment horizontal="right" vertical="top" wrapText="1"/>
    </xf>
    <xf numFmtId="165" fontId="5" fillId="9" borderId="0" xfId="0" applyNumberFormat="1" applyFont="1" applyFill="1"/>
    <xf numFmtId="0" fontId="8" fillId="5" borderId="0" xfId="0" applyFont="1" applyFill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0" fillId="11" borderId="0" xfId="0" applyFill="1" applyProtection="1">
      <protection locked="0"/>
    </xf>
    <xf numFmtId="0" fontId="4" fillId="12" borderId="23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12" borderId="11" xfId="0" applyFont="1" applyFill="1" applyBorder="1" applyAlignment="1" applyProtection="1">
      <alignment horizontal="center"/>
    </xf>
    <xf numFmtId="0" fontId="62" fillId="7" borderId="22" xfId="0" applyFont="1" applyFill="1" applyBorder="1" applyAlignment="1" applyProtection="1">
      <alignment horizontal="center" vertical="center" wrapText="1"/>
    </xf>
    <xf numFmtId="0" fontId="62" fillId="7" borderId="26" xfId="0" applyFont="1" applyFill="1" applyBorder="1" applyAlignment="1" applyProtection="1">
      <alignment horizontal="center" vertical="center" wrapText="1"/>
    </xf>
    <xf numFmtId="0" fontId="4" fillId="4" borderId="60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0" fillId="0" borderId="29" xfId="0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14" fillId="7" borderId="26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wrapText="1"/>
    </xf>
    <xf numFmtId="0" fontId="14" fillId="7" borderId="1" xfId="0" applyFont="1" applyFill="1" applyBorder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left" vertical="center" wrapText="1"/>
    </xf>
    <xf numFmtId="0" fontId="29" fillId="0" borderId="3" xfId="0" applyFont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left" vertical="center" wrapText="1"/>
    </xf>
    <xf numFmtId="0" fontId="29" fillId="0" borderId="24" xfId="0" applyFont="1" applyBorder="1" applyAlignment="1" applyProtection="1">
      <alignment horizontal="left" vertical="center" wrapText="1"/>
    </xf>
    <xf numFmtId="0" fontId="29" fillId="0" borderId="25" xfId="0" applyFont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 vertical="center"/>
    </xf>
    <xf numFmtId="9" fontId="62" fillId="6" borderId="8" xfId="1" applyFont="1" applyFill="1" applyBorder="1" applyAlignment="1" applyProtection="1">
      <alignment horizontal="right" vertical="center" wrapText="1"/>
    </xf>
    <xf numFmtId="0" fontId="68" fillId="6" borderId="8" xfId="0" applyFont="1" applyFill="1" applyBorder="1" applyAlignment="1" applyProtection="1"/>
    <xf numFmtId="9" fontId="14" fillId="6" borderId="8" xfId="1" applyFont="1" applyFill="1" applyBorder="1" applyAlignment="1" applyProtection="1">
      <alignment horizontal="right" vertical="center" wrapText="1"/>
    </xf>
    <xf numFmtId="0" fontId="5" fillId="6" borderId="8" xfId="0" applyFont="1" applyFill="1" applyBorder="1" applyAlignment="1" applyProtection="1"/>
    <xf numFmtId="0" fontId="5" fillId="0" borderId="10" xfId="0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14" fillId="7" borderId="20" xfId="0" applyFont="1" applyFill="1" applyBorder="1" applyAlignment="1" applyProtection="1">
      <alignment horizontal="center" vertical="center"/>
    </xf>
    <xf numFmtId="0" fontId="14" fillId="7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center" vertical="top"/>
    </xf>
    <xf numFmtId="0" fontId="0" fillId="3" borderId="5" xfId="0" applyFill="1" applyBorder="1" applyAlignment="1" applyProtection="1">
      <alignment horizontal="center" vertical="top"/>
    </xf>
    <xf numFmtId="0" fontId="4" fillId="4" borderId="6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/>
    </xf>
    <xf numFmtId="0" fontId="16" fillId="7" borderId="15" xfId="0" applyFont="1" applyFill="1" applyBorder="1" applyAlignment="1" applyProtection="1">
      <alignment horizontal="center" vertical="center"/>
    </xf>
    <xf numFmtId="0" fontId="16" fillId="7" borderId="16" xfId="0" applyFont="1" applyFill="1" applyBorder="1" applyAlignment="1" applyProtection="1">
      <alignment horizontal="center" vertical="center"/>
    </xf>
    <xf numFmtId="0" fontId="16" fillId="7" borderId="1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center"/>
    </xf>
    <xf numFmtId="0" fontId="0" fillId="0" borderId="8" xfId="0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0" fillId="0" borderId="7" xfId="0" applyFill="1" applyBorder="1" applyAlignment="1" applyProtection="1"/>
    <xf numFmtId="0" fontId="0" fillId="0" borderId="14" xfId="0" applyFill="1" applyBorder="1" applyAlignment="1" applyProtection="1"/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12" borderId="20" xfId="0" applyFont="1" applyFill="1" applyBorder="1" applyAlignment="1">
      <alignment horizontal="left" vertical="top"/>
    </xf>
    <xf numFmtId="164" fontId="12" fillId="2" borderId="22" xfId="0" applyNumberFormat="1" applyFont="1" applyFill="1" applyBorder="1" applyAlignment="1">
      <alignment horizontal="center" vertical="top" wrapText="1"/>
    </xf>
    <xf numFmtId="164" fontId="12" fillId="2" borderId="41" xfId="0" applyNumberFormat="1" applyFont="1" applyFill="1" applyBorder="1" applyAlignment="1">
      <alignment horizontal="center" vertical="top" wrapText="1"/>
    </xf>
    <xf numFmtId="164" fontId="12" fillId="2" borderId="26" xfId="0" applyNumberFormat="1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164" fontId="8" fillId="2" borderId="41" xfId="0" applyNumberFormat="1" applyFont="1" applyFill="1" applyBorder="1" applyAlignment="1">
      <alignment horizontal="center" vertical="top" wrapText="1"/>
    </xf>
    <xf numFmtId="164" fontId="8" fillId="2" borderId="26" xfId="0" applyNumberFormat="1" applyFont="1" applyFill="1" applyBorder="1" applyAlignment="1">
      <alignment horizontal="center" vertical="top" wrapText="1"/>
    </xf>
    <xf numFmtId="0" fontId="30" fillId="21" borderId="19" xfId="0" applyFont="1" applyFill="1" applyBorder="1" applyAlignment="1">
      <alignment horizontal="center" vertical="center" wrapText="1"/>
    </xf>
    <xf numFmtId="0" fontId="30" fillId="21" borderId="21" xfId="0" applyFont="1" applyFill="1" applyBorder="1" applyAlignment="1">
      <alignment horizontal="center" vertical="center" wrapText="1"/>
    </xf>
    <xf numFmtId="0" fontId="53" fillId="20" borderId="19" xfId="0" applyFont="1" applyFill="1" applyBorder="1" applyAlignment="1">
      <alignment horizontal="center" vertical="center" wrapText="1"/>
    </xf>
    <xf numFmtId="0" fontId="53" fillId="20" borderId="20" xfId="0" applyFont="1" applyFill="1" applyBorder="1" applyAlignment="1">
      <alignment horizontal="center" vertical="center" wrapText="1"/>
    </xf>
    <xf numFmtId="0" fontId="53" fillId="20" borderId="21" xfId="0" applyFont="1" applyFill="1" applyBorder="1" applyAlignment="1">
      <alignment horizontal="center" vertical="center" wrapText="1"/>
    </xf>
    <xf numFmtId="0" fontId="50" fillId="21" borderId="19" xfId="0" applyFont="1" applyFill="1" applyBorder="1" applyAlignment="1">
      <alignment horizontal="center" vertical="center" wrapText="1"/>
    </xf>
    <xf numFmtId="0" fontId="50" fillId="21" borderId="21" xfId="0" applyFont="1" applyFill="1" applyBorder="1" applyAlignment="1">
      <alignment horizontal="center" vertical="center" wrapText="1"/>
    </xf>
    <xf numFmtId="0" fontId="30" fillId="21" borderId="19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/>
    </xf>
    <xf numFmtId="0" fontId="53" fillId="20" borderId="23" xfId="0" applyFont="1" applyFill="1" applyBorder="1" applyAlignment="1">
      <alignment horizontal="center" vertical="center" wrapText="1"/>
    </xf>
    <xf numFmtId="0" fontId="53" fillId="20" borderId="24" xfId="0" applyFont="1" applyFill="1" applyBorder="1" applyAlignment="1">
      <alignment horizontal="center" vertical="center" wrapText="1"/>
    </xf>
    <xf numFmtId="0" fontId="53" fillId="20" borderId="25" xfId="0" applyFont="1" applyFill="1" applyBorder="1" applyAlignment="1">
      <alignment horizontal="center" vertical="center" wrapText="1"/>
    </xf>
    <xf numFmtId="0" fontId="54" fillId="18" borderId="24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70" fillId="20" borderId="19" xfId="0" applyFont="1" applyFill="1" applyBorder="1" applyAlignment="1">
      <alignment horizontal="center" vertical="center" wrapText="1"/>
    </xf>
    <xf numFmtId="0" fontId="70" fillId="20" borderId="20" xfId="0" applyFont="1" applyFill="1" applyBorder="1" applyAlignment="1">
      <alignment horizontal="center" vertical="center" wrapText="1"/>
    </xf>
    <xf numFmtId="0" fontId="70" fillId="20" borderId="21" xfId="0" applyFont="1" applyFill="1" applyBorder="1" applyAlignment="1">
      <alignment horizontal="center" vertical="center" wrapText="1"/>
    </xf>
    <xf numFmtId="0" fontId="70" fillId="20" borderId="23" xfId="0" applyFont="1" applyFill="1" applyBorder="1" applyAlignment="1">
      <alignment horizontal="center" vertical="center" wrapText="1"/>
    </xf>
    <xf numFmtId="0" fontId="70" fillId="20" borderId="24" xfId="0" applyFont="1" applyFill="1" applyBorder="1" applyAlignment="1">
      <alignment horizontal="center" vertical="center" wrapText="1"/>
    </xf>
    <xf numFmtId="0" fontId="70" fillId="20" borderId="2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7" fillId="17" borderId="19" xfId="0" applyFont="1" applyFill="1" applyBorder="1" applyAlignment="1">
      <alignment horizontal="center" vertical="top"/>
    </xf>
    <xf numFmtId="0" fontId="17" fillId="17" borderId="20" xfId="0" applyFont="1" applyFill="1" applyBorder="1" applyAlignment="1">
      <alignment horizontal="center" vertical="top"/>
    </xf>
    <xf numFmtId="0" fontId="17" fillId="17" borderId="21" xfId="0" applyFont="1" applyFill="1" applyBorder="1" applyAlignment="1">
      <alignment horizontal="center" vertical="top"/>
    </xf>
    <xf numFmtId="0" fontId="56" fillId="0" borderId="24" xfId="0" applyFont="1" applyFill="1" applyBorder="1" applyAlignment="1">
      <alignment horizontal="center" vertical="top"/>
    </xf>
    <xf numFmtId="0" fontId="17" fillId="22" borderId="19" xfId="0" applyFont="1" applyFill="1" applyBorder="1" applyAlignment="1">
      <alignment horizontal="center" vertical="top"/>
    </xf>
    <xf numFmtId="0" fontId="17" fillId="22" borderId="20" xfId="0" applyFont="1" applyFill="1" applyBorder="1" applyAlignment="1">
      <alignment horizontal="center" vertical="top"/>
    </xf>
    <xf numFmtId="0" fontId="17" fillId="22" borderId="21" xfId="0" applyFont="1" applyFill="1" applyBorder="1" applyAlignment="1">
      <alignment horizontal="center" vertical="top"/>
    </xf>
    <xf numFmtId="0" fontId="17" fillId="14" borderId="19" xfId="0" applyFont="1" applyFill="1" applyBorder="1" applyAlignment="1">
      <alignment horizontal="center" vertical="top"/>
    </xf>
    <xf numFmtId="0" fontId="17" fillId="14" borderId="20" xfId="0" applyFont="1" applyFill="1" applyBorder="1" applyAlignment="1">
      <alignment horizontal="center" vertical="top"/>
    </xf>
    <xf numFmtId="0" fontId="17" fillId="14" borderId="21" xfId="0" applyFont="1" applyFill="1" applyBorder="1" applyAlignment="1">
      <alignment horizontal="center" vertical="top"/>
    </xf>
    <xf numFmtId="0" fontId="17" fillId="12" borderId="19" xfId="0" applyFont="1" applyFill="1" applyBorder="1" applyAlignment="1">
      <alignment horizontal="center" vertical="top"/>
    </xf>
    <xf numFmtId="0" fontId="17" fillId="12" borderId="20" xfId="0" applyFont="1" applyFill="1" applyBorder="1" applyAlignment="1">
      <alignment horizontal="center" vertical="top"/>
    </xf>
    <xf numFmtId="0" fontId="17" fillId="23" borderId="19" xfId="0" applyFont="1" applyFill="1" applyBorder="1" applyAlignment="1">
      <alignment horizontal="center" vertical="top"/>
    </xf>
    <xf numFmtId="0" fontId="17" fillId="23" borderId="20" xfId="0" applyFont="1" applyFill="1" applyBorder="1" applyAlignment="1">
      <alignment horizontal="center" vertical="top"/>
    </xf>
    <xf numFmtId="0" fontId="17" fillId="23" borderId="21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9" xfId="0" applyFont="1" applyFill="1" applyBorder="1" applyAlignment="1">
      <alignment horizontal="center" vertical="center"/>
    </xf>
    <xf numFmtId="0" fontId="17" fillId="22" borderId="20" xfId="0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17" fillId="14" borderId="21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7" fillId="23" borderId="19" xfId="0" applyFont="1" applyFill="1" applyBorder="1" applyAlignment="1">
      <alignment horizontal="center" vertical="center"/>
    </xf>
    <xf numFmtId="0" fontId="17" fillId="23" borderId="21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top"/>
    </xf>
    <xf numFmtId="0" fontId="17" fillId="26" borderId="19" xfId="0" applyFont="1" applyFill="1" applyBorder="1" applyAlignment="1">
      <alignment horizontal="center" vertical="top"/>
    </xf>
    <xf numFmtId="0" fontId="17" fillId="26" borderId="20" xfId="0" applyFont="1" applyFill="1" applyBorder="1" applyAlignment="1">
      <alignment horizontal="center" vertical="top"/>
    </xf>
    <xf numFmtId="0" fontId="17" fillId="26" borderId="21" xfId="0" applyFont="1" applyFill="1" applyBorder="1" applyAlignment="1">
      <alignment horizontal="center" vertical="top"/>
    </xf>
  </cellXfs>
  <cellStyles count="6">
    <cellStyle name="Currency" xfId="4" builtinId="4"/>
    <cellStyle name="Normal" xfId="0" builtinId="0"/>
    <cellStyle name="Normal 2 2" xfId="3" xr:uid="{00000000-0005-0000-0000-000002000000}"/>
    <cellStyle name="Normal 3" xfId="2" xr:uid="{00000000-0005-0000-0000-000003000000}"/>
    <cellStyle name="Normal_Sheet1" xfId="5" xr:uid="{00000000-0005-0000-0000-000004000000}"/>
    <cellStyle name="Percent" xfId="1" builtinId="5"/>
  </cellStyles>
  <dxfs count="12"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5" name="Line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29" name="Lin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1" name="Line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3" name="Line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4" name="Line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5" name="Lin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7" name="Lin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8" name="Line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1" name="Line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2" name="Line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3" name="Line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4" name="Line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5" name="Line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6" name="Line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7" name="Line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8" name="Line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51" name="Line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52" name="Line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</xdr:colOff>
      <xdr:row>18</xdr:row>
      <xdr:rowOff>55417</xdr:rowOff>
    </xdr:from>
    <xdr:to>
      <xdr:col>11</xdr:col>
      <xdr:colOff>598516</xdr:colOff>
      <xdr:row>18</xdr:row>
      <xdr:rowOff>57494</xdr:rowOff>
    </xdr:to>
    <xdr:sp macro="" textlink="">
      <xdr:nvSpPr>
        <xdr:cNvPr id="53" name="Line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V="1">
          <a:off x="4553296" y="5267497"/>
          <a:ext cx="3368733" cy="207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33"/>
  <sheetViews>
    <sheetView tabSelected="1" zoomScale="90" zoomScaleNormal="90" workbookViewId="0"/>
  </sheetViews>
  <sheetFormatPr defaultRowHeight="15"/>
  <cols>
    <col min="1" max="1" width="4.140625" customWidth="1"/>
    <col min="2" max="2" width="12.7109375" customWidth="1"/>
    <col min="13" max="13" width="10.7109375" customWidth="1"/>
    <col min="14" max="14" width="13.140625" customWidth="1"/>
    <col min="16" max="16" width="11.28515625" customWidth="1"/>
    <col min="17" max="17" width="10.7109375" customWidth="1"/>
    <col min="18" max="19" width="8.85546875" customWidth="1"/>
    <col min="20" max="20" width="15.140625" customWidth="1"/>
    <col min="21" max="22" width="8.7109375" hidden="1" customWidth="1"/>
    <col min="23" max="24" width="8.85546875" hidden="1" customWidth="1"/>
    <col min="25" max="25" width="8.7109375" hidden="1" customWidth="1"/>
    <col min="26" max="26" width="8.85546875" style="225" hidden="1" customWidth="1"/>
    <col min="27" max="30" width="10.7109375" style="225" hidden="1" customWidth="1"/>
    <col min="31" max="32" width="8.85546875" style="107" hidden="1" customWidth="1"/>
    <col min="33" max="33" width="13.5703125" hidden="1" customWidth="1"/>
    <col min="34" max="35" width="8.85546875" hidden="1" customWidth="1"/>
    <col min="36" max="36" width="13.28515625" hidden="1" customWidth="1"/>
    <col min="37" max="40" width="8.85546875" hidden="1" customWidth="1"/>
    <col min="41" max="41" width="8.85546875" style="61" hidden="1" customWidth="1"/>
    <col min="42" max="42" width="8.85546875" style="43" hidden="1" customWidth="1"/>
    <col min="43" max="43" width="8.85546875" style="43" customWidth="1"/>
    <col min="44" max="45" width="8.85546875" customWidth="1"/>
  </cols>
  <sheetData>
    <row r="1" spans="1:57" ht="20.25">
      <c r="A1" s="232" t="s">
        <v>590</v>
      </c>
      <c r="B1" s="412" t="s">
        <v>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  <c r="P1" s="415"/>
      <c r="Q1" s="416"/>
      <c r="R1" s="233"/>
      <c r="S1" s="233"/>
      <c r="T1" s="1"/>
      <c r="U1" s="2"/>
      <c r="V1" s="2"/>
      <c r="W1" s="3"/>
      <c r="X1" s="3"/>
      <c r="Y1" s="3"/>
      <c r="Z1" s="15"/>
      <c r="AA1" s="15"/>
      <c r="AB1" s="15"/>
      <c r="AC1" s="15"/>
      <c r="AD1" s="15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5" customHeight="1">
      <c r="A2" s="234"/>
      <c r="B2" s="417" t="s">
        <v>143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9"/>
      <c r="P2" s="415" t="s">
        <v>1</v>
      </c>
      <c r="Q2" s="416"/>
      <c r="R2" s="233"/>
      <c r="S2" s="233"/>
      <c r="T2" s="1"/>
      <c r="U2" s="4"/>
      <c r="V2" s="4"/>
      <c r="W2" s="4"/>
      <c r="X2" s="4"/>
      <c r="Y2" s="4"/>
      <c r="Z2" s="6"/>
      <c r="AA2" s="6"/>
      <c r="AB2" s="6"/>
      <c r="AC2" s="6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>
      <c r="A3" s="235" t="s">
        <v>2</v>
      </c>
      <c r="B3" s="422" t="s">
        <v>3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20"/>
      <c r="Q3" s="421"/>
      <c r="R3" s="233"/>
      <c r="S3" s="233"/>
      <c r="T3" s="1"/>
      <c r="U3" s="4"/>
      <c r="V3" s="4"/>
      <c r="W3" s="4"/>
      <c r="X3" s="4"/>
      <c r="Y3" s="4"/>
      <c r="Z3" s="6"/>
      <c r="AA3" s="6"/>
      <c r="AB3" s="6"/>
      <c r="AC3" s="6"/>
      <c r="AD3" s="6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>
      <c r="A4" s="235" t="s">
        <v>2</v>
      </c>
      <c r="B4" s="409" t="s">
        <v>4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236" t="s">
        <v>5</v>
      </c>
      <c r="Q4" s="237" t="s">
        <v>6</v>
      </c>
      <c r="R4" s="233"/>
      <c r="S4" s="233"/>
      <c r="T4" s="1"/>
      <c r="U4" s="5"/>
      <c r="V4" s="5"/>
      <c r="W4" s="5"/>
      <c r="X4" s="5"/>
      <c r="Y4" s="5"/>
      <c r="Z4" s="222"/>
      <c r="AA4" s="222"/>
      <c r="AB4" s="222"/>
      <c r="AC4" s="222"/>
      <c r="AD4" s="22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>
      <c r="A5" s="235" t="s">
        <v>2</v>
      </c>
      <c r="B5" s="422" t="s">
        <v>154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  <c r="P5" s="237" t="s">
        <v>7</v>
      </c>
      <c r="Q5" s="238"/>
      <c r="R5" s="233"/>
      <c r="S5" s="233"/>
      <c r="T5" s="1"/>
      <c r="U5" s="4"/>
      <c r="V5" s="4"/>
      <c r="W5" s="4"/>
      <c r="X5" s="4"/>
      <c r="Y5" s="4"/>
      <c r="Z5" s="6"/>
      <c r="AA5" s="30"/>
      <c r="AB5" s="30"/>
      <c r="AC5" s="30"/>
      <c r="AD5" s="30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>
      <c r="A6" s="235" t="s">
        <v>2</v>
      </c>
      <c r="B6" s="422" t="s">
        <v>153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1"/>
      <c r="P6" s="237" t="s">
        <v>8</v>
      </c>
      <c r="Q6" s="238"/>
      <c r="R6" s="233"/>
      <c r="S6" s="233"/>
      <c r="T6" s="1"/>
      <c r="U6" s="4"/>
      <c r="V6" s="4"/>
      <c r="W6" s="4"/>
      <c r="X6" s="4"/>
      <c r="Y6" s="4"/>
      <c r="Z6" s="6"/>
      <c r="AA6" s="6"/>
      <c r="AB6" s="6"/>
      <c r="AC6" s="6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>
      <c r="A7" s="239"/>
      <c r="B7" s="426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8"/>
      <c r="P7" s="237" t="s">
        <v>70</v>
      </c>
      <c r="Q7" s="238"/>
      <c r="R7" s="233"/>
      <c r="S7" s="233"/>
      <c r="T7" s="1"/>
      <c r="U7" s="2"/>
      <c r="V7" s="2"/>
      <c r="W7" s="2"/>
      <c r="X7" s="2"/>
      <c r="Y7" s="2"/>
      <c r="Z7" s="30"/>
      <c r="AA7" s="30"/>
      <c r="AB7" s="30"/>
      <c r="AC7" s="30"/>
      <c r="AD7" s="30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7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>
      <c r="A8" s="240"/>
      <c r="B8" s="241" t="s">
        <v>144</v>
      </c>
      <c r="C8" s="396"/>
      <c r="D8" s="397"/>
      <c r="E8" s="397"/>
      <c r="F8" s="398"/>
      <c r="G8" s="242"/>
      <c r="H8" s="243" t="s">
        <v>9</v>
      </c>
      <c r="I8" s="429"/>
      <c r="J8" s="430"/>
      <c r="K8" s="430"/>
      <c r="L8" s="430"/>
      <c r="M8" s="430"/>
      <c r="N8" s="430"/>
      <c r="O8" s="430"/>
      <c r="P8" s="237" t="s">
        <v>134</v>
      </c>
      <c r="Q8" s="238"/>
      <c r="R8" s="233"/>
      <c r="S8" s="233"/>
      <c r="T8" s="1"/>
      <c r="U8" s="2"/>
      <c r="V8" s="2"/>
      <c r="W8" s="2"/>
      <c r="X8" s="2"/>
      <c r="Y8" s="2"/>
      <c r="Z8" s="30"/>
      <c r="AA8" s="30"/>
      <c r="AB8" s="30"/>
      <c r="AC8" s="30"/>
      <c r="AD8" s="30"/>
      <c r="AE8" s="2"/>
      <c r="AF8" s="2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>
      <c r="A9" s="240"/>
      <c r="B9" s="244" t="s">
        <v>10</v>
      </c>
      <c r="C9" s="431"/>
      <c r="D9" s="432"/>
      <c r="E9" s="432"/>
      <c r="F9" s="433"/>
      <c r="G9" s="242"/>
      <c r="H9" s="245" t="s">
        <v>11</v>
      </c>
      <c r="I9" s="434"/>
      <c r="J9" s="435"/>
      <c r="K9" s="435"/>
      <c r="L9" s="435"/>
      <c r="M9" s="435"/>
      <c r="N9" s="435"/>
      <c r="O9" s="436"/>
      <c r="P9" s="237" t="s">
        <v>419</v>
      </c>
      <c r="Q9" s="238"/>
      <c r="R9" s="233"/>
      <c r="S9" s="233"/>
      <c r="T9" s="1"/>
      <c r="U9" s="2"/>
      <c r="V9" s="2"/>
      <c r="W9" s="2"/>
      <c r="X9" s="2"/>
      <c r="Y9" s="2"/>
      <c r="Z9" s="30"/>
      <c r="AA9" s="30"/>
      <c r="AB9" s="30"/>
      <c r="AC9" s="30"/>
      <c r="AD9" s="30"/>
      <c r="AE9" s="2"/>
      <c r="AF9" s="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7">
      <c r="A10" s="240"/>
      <c r="B10" s="241" t="s">
        <v>12</v>
      </c>
      <c r="C10" s="396"/>
      <c r="D10" s="397"/>
      <c r="E10" s="397"/>
      <c r="F10" s="398"/>
      <c r="G10" s="242"/>
      <c r="H10" s="245" t="s">
        <v>13</v>
      </c>
      <c r="I10" s="396"/>
      <c r="J10" s="397"/>
      <c r="K10" s="397"/>
      <c r="L10" s="397"/>
      <c r="M10" s="397"/>
      <c r="N10" s="397"/>
      <c r="O10" s="398"/>
      <c r="P10" s="237"/>
      <c r="Q10" s="238"/>
      <c r="R10" s="233"/>
      <c r="S10" s="233"/>
      <c r="T10" s="1"/>
      <c r="U10" s="2"/>
      <c r="V10" s="2"/>
      <c r="W10" s="2"/>
      <c r="X10" s="2"/>
      <c r="Y10" s="2"/>
      <c r="Z10" s="30"/>
      <c r="AA10" s="30"/>
      <c r="AB10" s="30"/>
      <c r="AC10" s="30"/>
      <c r="AD10" s="30"/>
      <c r="AE10" s="2"/>
      <c r="AF10" s="2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57" ht="27.75" customHeight="1">
      <c r="A11" s="239"/>
      <c r="B11" s="241" t="s">
        <v>14</v>
      </c>
      <c r="C11" s="399"/>
      <c r="D11" s="375"/>
      <c r="E11" s="375"/>
      <c r="F11" s="376"/>
      <c r="G11" s="246"/>
      <c r="H11" s="246"/>
      <c r="I11" s="400" t="s">
        <v>443</v>
      </c>
      <c r="J11" s="401"/>
      <c r="K11" s="238"/>
      <c r="L11" s="402" t="s">
        <v>15</v>
      </c>
      <c r="M11" s="403"/>
      <c r="N11" s="247"/>
      <c r="O11" s="233"/>
      <c r="P11" s="237"/>
      <c r="Q11" s="238"/>
      <c r="R11" s="233"/>
      <c r="S11" s="233"/>
      <c r="T11" s="1"/>
      <c r="U11" s="2"/>
      <c r="V11" s="2"/>
      <c r="W11" s="2"/>
      <c r="X11" s="2"/>
      <c r="Y11" s="2"/>
      <c r="Z11" s="30"/>
      <c r="AA11" s="30"/>
      <c r="AB11" s="30"/>
      <c r="AC11" s="30"/>
      <c r="AD11" s="30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57">
      <c r="A12" s="239"/>
      <c r="B12" s="248"/>
      <c r="C12" s="249"/>
      <c r="D12" s="249"/>
      <c r="E12" s="250"/>
      <c r="F12" s="251"/>
      <c r="G12" s="252"/>
      <c r="H12" s="253"/>
      <c r="I12" s="252"/>
      <c r="J12" s="253"/>
      <c r="K12" s="254"/>
      <c r="L12" s="254"/>
      <c r="M12" s="254"/>
      <c r="N12" s="254"/>
      <c r="O12" s="233"/>
      <c r="P12" s="237"/>
      <c r="Q12" s="238"/>
      <c r="R12" s="233"/>
      <c r="S12" s="233"/>
      <c r="T12" s="1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2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57" ht="18.75" thickBot="1">
      <c r="A13" s="239"/>
      <c r="B13" s="423" t="s">
        <v>16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5"/>
      <c r="P13" s="237"/>
      <c r="Q13" s="238"/>
      <c r="R13" s="233"/>
      <c r="S13" s="233"/>
      <c r="T13" s="1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2"/>
      <c r="AF13" s="2"/>
      <c r="AG13" s="3"/>
      <c r="AH13" s="3"/>
      <c r="AI13" s="2"/>
      <c r="AJ13" s="3"/>
      <c r="AK13" s="15"/>
      <c r="AL13" s="15"/>
      <c r="AM13" s="3"/>
      <c r="AN13" s="2"/>
      <c r="AO13" s="3"/>
      <c r="AP13" s="15"/>
      <c r="AQ13" s="3"/>
      <c r="AR13" s="3"/>
      <c r="AS13" s="3"/>
      <c r="AT13" s="3"/>
      <c r="AU13" s="3"/>
      <c r="AV13" s="3"/>
      <c r="AW13" s="3"/>
      <c r="BE13" s="12"/>
    </row>
    <row r="14" spans="1:57" ht="23.45" customHeight="1" thickBot="1">
      <c r="A14" s="239"/>
      <c r="B14" s="255"/>
      <c r="C14" s="404"/>
      <c r="D14" s="405"/>
      <c r="E14" s="405"/>
      <c r="F14" s="406"/>
      <c r="G14" s="407" t="s">
        <v>585</v>
      </c>
      <c r="H14" s="407"/>
      <c r="I14" s="407"/>
      <c r="J14" s="407"/>
      <c r="K14" s="407"/>
      <c r="L14" s="408"/>
      <c r="M14" s="256" t="s">
        <v>587</v>
      </c>
      <c r="N14" s="257" t="s">
        <v>17</v>
      </c>
      <c r="O14" s="256" t="s">
        <v>18</v>
      </c>
      <c r="P14" s="19" t="s">
        <v>19</v>
      </c>
      <c r="Q14" s="236" t="s">
        <v>20</v>
      </c>
      <c r="R14" s="233"/>
      <c r="S14" s="233"/>
      <c r="T14" s="1"/>
      <c r="U14" s="2"/>
      <c r="V14" s="2"/>
      <c r="W14" s="2"/>
      <c r="X14" s="2"/>
      <c r="Y14" s="2"/>
      <c r="Z14" s="30"/>
      <c r="AA14" s="30"/>
      <c r="AB14" s="30"/>
      <c r="AC14" s="30"/>
      <c r="AD14" s="30"/>
      <c r="AE14" s="2"/>
      <c r="AF14" s="2"/>
      <c r="AG14" s="3"/>
      <c r="AH14" s="3"/>
      <c r="AI14" s="2"/>
      <c r="AJ14" s="3"/>
      <c r="AK14" s="15"/>
      <c r="AL14" s="44"/>
      <c r="AM14" s="3"/>
      <c r="AN14" s="15"/>
      <c r="AO14" s="15"/>
      <c r="AP14" s="15"/>
      <c r="AQ14" s="3"/>
      <c r="AR14" s="3"/>
      <c r="AS14" s="3"/>
      <c r="AT14" s="3"/>
      <c r="AU14" s="3"/>
      <c r="AV14" s="3"/>
      <c r="AW14" s="3"/>
      <c r="BE14" s="11"/>
    </row>
    <row r="15" spans="1:57" ht="26.85" customHeight="1" thickBot="1">
      <c r="A15" s="239"/>
      <c r="B15" s="383"/>
      <c r="C15" s="384"/>
      <c r="D15" s="384"/>
      <c r="E15" s="384"/>
      <c r="F15" s="384"/>
      <c r="G15" s="385" t="s">
        <v>589</v>
      </c>
      <c r="H15" s="386"/>
      <c r="I15" s="386"/>
      <c r="J15" s="386"/>
      <c r="K15" s="386"/>
      <c r="L15" s="387"/>
      <c r="M15" s="258" t="str">
        <f>IF(OR(M14="N",M14="NO"),"See Cell E21","")</f>
        <v/>
      </c>
      <c r="N15" s="379" t="s">
        <v>586</v>
      </c>
      <c r="O15" s="259"/>
      <c r="P15" s="237" t="s">
        <v>21</v>
      </c>
      <c r="Q15" s="260" t="s">
        <v>22</v>
      </c>
      <c r="R15" s="233"/>
      <c r="S15" s="233"/>
      <c r="T15" s="1"/>
      <c r="U15" s="2"/>
      <c r="V15" s="2"/>
      <c r="W15" s="2"/>
      <c r="X15" s="2"/>
      <c r="Y15" s="2"/>
      <c r="Z15" s="30"/>
      <c r="AA15" s="30"/>
      <c r="AB15" s="30"/>
      <c r="AC15" s="30"/>
      <c r="AD15" s="30"/>
      <c r="AE15" s="2"/>
      <c r="AF15" s="2"/>
      <c r="AG15" s="3"/>
      <c r="AH15" s="3"/>
      <c r="AI15" s="15"/>
      <c r="AJ15" s="15"/>
      <c r="AK15" s="15"/>
      <c r="AL15" s="15"/>
      <c r="AM15" s="3"/>
      <c r="AN15" s="15"/>
      <c r="AO15" s="15"/>
      <c r="AP15" s="3"/>
      <c r="AQ15" s="3"/>
      <c r="AR15" s="7"/>
      <c r="AS15" s="3"/>
      <c r="AT15" s="3"/>
      <c r="AU15" s="3"/>
      <c r="AV15" s="3"/>
      <c r="AW15" s="7"/>
      <c r="AX15" s="3"/>
      <c r="AY15" s="3"/>
      <c r="AZ15" s="3"/>
      <c r="BA15" s="3"/>
      <c r="BB15" s="3"/>
      <c r="BC15" s="3"/>
      <c r="BD15" s="3"/>
      <c r="BE15" s="3"/>
    </row>
    <row r="16" spans="1:57" ht="54.75" customHeight="1" thickBot="1">
      <c r="A16" s="239"/>
      <c r="B16" s="383"/>
      <c r="C16" s="384"/>
      <c r="D16" s="384"/>
      <c r="E16" s="384"/>
      <c r="F16" s="384"/>
      <c r="G16" s="388"/>
      <c r="H16" s="389"/>
      <c r="I16" s="389"/>
      <c r="J16" s="389"/>
      <c r="K16" s="389"/>
      <c r="L16" s="390"/>
      <c r="M16" s="261"/>
      <c r="N16" s="380"/>
      <c r="O16" s="256" t="s">
        <v>587</v>
      </c>
      <c r="P16" s="262"/>
      <c r="Q16" s="260"/>
      <c r="R16" s="233"/>
      <c r="S16" s="233"/>
      <c r="T16" s="359" t="str">
        <f>IF(COUNTIF($T$23:$T$128,"Sampler Diameter?")&gt;0,"(X) Below to Replace 'Sampler Diameter?' with actual Sampler Volume",IF(T18="x","Some Samplers below are smaller diameter than Recommended",""))</f>
        <v/>
      </c>
      <c r="U16" s="2"/>
      <c r="V16" s="2"/>
      <c r="W16" s="2"/>
      <c r="X16" s="2"/>
      <c r="Y16" s="2"/>
      <c r="Z16" s="30"/>
      <c r="AA16" s="30"/>
      <c r="AB16" s="30"/>
      <c r="AC16" s="30"/>
      <c r="AD16" s="30"/>
      <c r="AE16" s="2"/>
      <c r="AF16" s="2"/>
      <c r="AG16" s="3"/>
      <c r="AH16" s="3"/>
      <c r="AI16" s="15"/>
      <c r="AJ16" s="15"/>
      <c r="AK16" s="15"/>
      <c r="AL16" s="15"/>
      <c r="AM16" s="3"/>
      <c r="AN16" s="15"/>
      <c r="AO16" s="15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6.75" customHeight="1" thickBot="1">
      <c r="A17" s="239"/>
      <c r="B17" s="383"/>
      <c r="C17" s="384"/>
      <c r="D17" s="384"/>
      <c r="E17" s="384"/>
      <c r="F17" s="384"/>
      <c r="G17" s="297" t="s">
        <v>415</v>
      </c>
      <c r="H17" s="298"/>
      <c r="I17" s="295"/>
      <c r="J17" s="297" t="s">
        <v>414</v>
      </c>
      <c r="K17" s="298"/>
      <c r="L17" s="295"/>
      <c r="M17" s="296"/>
      <c r="N17" s="263"/>
      <c r="O17" s="264"/>
      <c r="P17" s="265" t="s">
        <v>23</v>
      </c>
      <c r="Q17" s="260" t="s">
        <v>59</v>
      </c>
      <c r="R17" s="233"/>
      <c r="S17" s="233"/>
      <c r="T17" s="360"/>
      <c r="U17" s="437"/>
      <c r="V17" s="437"/>
      <c r="W17" s="437"/>
      <c r="X17" s="437"/>
      <c r="Y17" s="438"/>
      <c r="Z17" s="30"/>
      <c r="AA17" s="30"/>
      <c r="AB17" s="30"/>
      <c r="AC17" s="30"/>
      <c r="AD17" s="30"/>
      <c r="AE17" s="2"/>
      <c r="AF17" s="2"/>
      <c r="AG17" s="3"/>
      <c r="AH17" s="3"/>
      <c r="AI17" s="2"/>
      <c r="AJ17" s="3"/>
      <c r="AK17" s="15"/>
      <c r="AL17" s="10"/>
      <c r="AM17" s="11"/>
      <c r="AN17" s="12"/>
      <c r="AO17" s="62"/>
      <c r="AP17" s="12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44.65" customHeight="1" thickBot="1">
      <c r="A18" s="239"/>
      <c r="B18" s="391"/>
      <c r="C18" s="392"/>
      <c r="D18" s="392"/>
      <c r="E18" s="392"/>
      <c r="F18" s="392"/>
      <c r="G18" s="393" t="s">
        <v>25</v>
      </c>
      <c r="H18" s="394"/>
      <c r="I18" s="394"/>
      <c r="J18" s="394"/>
      <c r="K18" s="394"/>
      <c r="L18" s="394"/>
      <c r="M18" s="395"/>
      <c r="N18" s="266"/>
      <c r="O18" s="372" t="str">
        <f>IF(Q18&gt;0,"Weights are above Well Depth___ Ft","Enter # of ft to place weight above well bottom if needed")</f>
        <v>Enter # of ft to place weight above well bottom if needed</v>
      </c>
      <c r="P18" s="373"/>
      <c r="Q18" s="64"/>
      <c r="R18" s="233"/>
      <c r="S18" s="233"/>
      <c r="T18" s="356"/>
      <c r="U18" s="439"/>
      <c r="V18" s="439"/>
      <c r="W18" s="439"/>
      <c r="X18" s="45"/>
      <c r="Y18" s="229"/>
      <c r="Z18" s="30"/>
      <c r="AA18" s="30"/>
      <c r="AB18" s="30"/>
      <c r="AC18" s="30"/>
      <c r="AD18" s="30"/>
      <c r="AE18" s="2"/>
      <c r="AF18" s="2"/>
      <c r="AG18" s="3"/>
      <c r="AH18" s="3"/>
      <c r="AI18" s="46"/>
      <c r="AJ18" s="12"/>
      <c r="AK18" s="15"/>
      <c r="AL18" s="13"/>
      <c r="AM18" s="11"/>
      <c r="AN18" s="14"/>
      <c r="AO18" s="63"/>
      <c r="AP18" s="11"/>
      <c r="AQ18" s="3"/>
      <c r="AR18" s="2"/>
      <c r="AS18" s="2"/>
      <c r="AT18" s="2"/>
      <c r="AU18" s="2"/>
      <c r="AV18" s="2"/>
      <c r="AW18" s="2"/>
      <c r="AX18" s="3"/>
      <c r="AY18" s="3"/>
      <c r="AZ18" s="3"/>
      <c r="BA18" s="3"/>
      <c r="BB18" s="3"/>
      <c r="BC18" s="3"/>
      <c r="BD18" s="3"/>
      <c r="BE18" s="3"/>
    </row>
    <row r="19" spans="1:57" ht="27" customHeight="1" thickBot="1">
      <c r="A19" s="239"/>
      <c r="B19" s="369" t="s">
        <v>588</v>
      </c>
      <c r="C19" s="370"/>
      <c r="D19" s="370"/>
      <c r="E19" s="370"/>
      <c r="F19" s="371"/>
      <c r="G19" s="267" t="s">
        <v>26</v>
      </c>
      <c r="H19" s="268"/>
      <c r="I19" s="269"/>
      <c r="J19" s="270"/>
      <c r="K19" s="271"/>
      <c r="L19" s="268"/>
      <c r="M19" s="272" t="s">
        <v>27</v>
      </c>
      <c r="N19" s="374" t="s">
        <v>28</v>
      </c>
      <c r="O19" s="375"/>
      <c r="P19" s="375"/>
      <c r="Q19" s="376"/>
      <c r="R19" s="16" t="s">
        <v>426</v>
      </c>
      <c r="S19" s="381" t="str">
        <f>IF(LEFT($M$14,1)="N","ENTER CASING STICKUP LENGTH (+/- INCHES)","This Column is Blank")</f>
        <v>This Column is Blank</v>
      </c>
      <c r="T19" s="355" t="s">
        <v>410</v>
      </c>
      <c r="U19" s="440"/>
      <c r="V19" s="47"/>
      <c r="W19" s="443"/>
      <c r="X19" s="443"/>
      <c r="Y19" s="443"/>
      <c r="Z19" s="30"/>
      <c r="AA19" s="30"/>
      <c r="AB19" s="30"/>
      <c r="AC19" s="30"/>
      <c r="AD19" s="30"/>
      <c r="AE19" s="2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7"/>
      <c r="AS19" s="7"/>
      <c r="AT19" s="7"/>
      <c r="AU19" s="7"/>
      <c r="AV19" s="7"/>
      <c r="AW19" s="7"/>
      <c r="AX19" s="3"/>
      <c r="AY19" s="3"/>
      <c r="AZ19" s="3"/>
      <c r="BA19" s="3"/>
      <c r="BB19" s="3"/>
      <c r="BC19" s="3"/>
      <c r="BD19" s="3"/>
      <c r="BE19" s="3"/>
    </row>
    <row r="20" spans="1:57" ht="15" customHeight="1" thickBot="1">
      <c r="A20" s="273"/>
      <c r="B20" s="274" t="s">
        <v>29</v>
      </c>
      <c r="C20" s="275" t="s">
        <v>29</v>
      </c>
      <c r="D20" s="274" t="s">
        <v>30</v>
      </c>
      <c r="E20" s="365" t="str">
        <f>IF(OR($M$14="N",$M$14="No"), "Enter # inches (+/- ) to TOC", "Depth to Water")</f>
        <v>Depth to Water</v>
      </c>
      <c r="F20" s="367" t="s">
        <v>31</v>
      </c>
      <c r="G20" s="276" t="s">
        <v>32</v>
      </c>
      <c r="H20" s="276" t="s">
        <v>32</v>
      </c>
      <c r="I20" s="276" t="s">
        <v>32</v>
      </c>
      <c r="J20" s="276" t="s">
        <v>32</v>
      </c>
      <c r="K20" s="276" t="s">
        <v>32</v>
      </c>
      <c r="L20" s="276" t="s">
        <v>32</v>
      </c>
      <c r="M20" s="276" t="s">
        <v>32</v>
      </c>
      <c r="N20" s="377" t="s">
        <v>33</v>
      </c>
      <c r="O20" s="277" t="s">
        <v>34</v>
      </c>
      <c r="P20" s="377" t="s">
        <v>35</v>
      </c>
      <c r="Q20" s="377" t="s">
        <v>36</v>
      </c>
      <c r="R20" s="361" t="s">
        <v>37</v>
      </c>
      <c r="S20" s="382"/>
      <c r="T20" s="363" t="s">
        <v>409</v>
      </c>
      <c r="U20" s="441"/>
      <c r="V20" s="446"/>
      <c r="W20" s="444"/>
      <c r="X20" s="444"/>
      <c r="Y20" s="444"/>
      <c r="Z20" s="10"/>
      <c r="AA20" s="10"/>
      <c r="AB20" s="10"/>
      <c r="AC20" s="10"/>
      <c r="AD20" s="10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6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21.6" customHeight="1" thickBot="1">
      <c r="A21" s="278"/>
      <c r="B21" s="279" t="s">
        <v>38</v>
      </c>
      <c r="C21" s="280" t="s">
        <v>39</v>
      </c>
      <c r="D21" s="279" t="s">
        <v>40</v>
      </c>
      <c r="E21" s="366"/>
      <c r="F21" s="368"/>
      <c r="G21" s="281" t="s">
        <v>41</v>
      </c>
      <c r="H21" s="281" t="s">
        <v>42</v>
      </c>
      <c r="I21" s="281" t="s">
        <v>43</v>
      </c>
      <c r="J21" s="281" t="s">
        <v>44</v>
      </c>
      <c r="K21" s="281" t="s">
        <v>45</v>
      </c>
      <c r="L21" s="281" t="s">
        <v>46</v>
      </c>
      <c r="M21" s="281" t="s">
        <v>47</v>
      </c>
      <c r="N21" s="378" t="s">
        <v>19</v>
      </c>
      <c r="O21" s="282" t="s">
        <v>48</v>
      </c>
      <c r="P21" s="378"/>
      <c r="Q21" s="378" t="s">
        <v>19</v>
      </c>
      <c r="R21" s="362"/>
      <c r="S21" s="382"/>
      <c r="T21" s="364"/>
      <c r="U21" s="442"/>
      <c r="V21" s="447"/>
      <c r="W21" s="445"/>
      <c r="X21" s="445"/>
      <c r="Y21" s="445"/>
      <c r="Z21" s="30"/>
      <c r="AA21" s="30"/>
      <c r="AB21" s="30"/>
      <c r="AC21" s="30"/>
      <c r="AD21" s="344" t="s">
        <v>428</v>
      </c>
      <c r="AE21" s="345" t="s">
        <v>23</v>
      </c>
      <c r="AF21" s="17" t="s">
        <v>21</v>
      </c>
      <c r="AG21" s="17" t="s">
        <v>33</v>
      </c>
      <c r="AH21" s="17"/>
      <c r="AI21" s="17" t="s">
        <v>49</v>
      </c>
      <c r="AJ21" s="17" t="s">
        <v>50</v>
      </c>
      <c r="AK21" s="18"/>
      <c r="AL21" s="17" t="s">
        <v>51</v>
      </c>
      <c r="AM21" s="17" t="s">
        <v>52</v>
      </c>
      <c r="AN21" s="18"/>
      <c r="AO21" s="346" t="s">
        <v>53</v>
      </c>
      <c r="AP21" s="18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>
      <c r="A22" s="278"/>
      <c r="B22" s="316" t="s">
        <v>54</v>
      </c>
      <c r="C22" s="316">
        <v>60</v>
      </c>
      <c r="D22" s="316">
        <v>2</v>
      </c>
      <c r="E22" s="316">
        <v>13.39</v>
      </c>
      <c r="F22" s="317">
        <v>50</v>
      </c>
      <c r="G22" s="316">
        <v>57</v>
      </c>
      <c r="H22" s="316">
        <v>52</v>
      </c>
      <c r="I22" s="318"/>
      <c r="J22" s="319"/>
      <c r="K22" s="318"/>
      <c r="L22" s="319"/>
      <c r="M22" s="320"/>
      <c r="N22" s="321" t="s">
        <v>55</v>
      </c>
      <c r="O22" s="283">
        <f>COUNT(G22:M22)</f>
        <v>2</v>
      </c>
      <c r="P22" s="19" t="s">
        <v>56</v>
      </c>
      <c r="Q22" s="16" t="s">
        <v>57</v>
      </c>
      <c r="R22" s="221" t="s">
        <v>58</v>
      </c>
      <c r="S22" s="382"/>
      <c r="T22" s="226"/>
      <c r="U22" s="48"/>
      <c r="V22" s="49"/>
      <c r="W22" s="50"/>
      <c r="X22" s="51"/>
      <c r="Y22" s="52"/>
      <c r="Z22" s="223"/>
      <c r="AA22" s="223"/>
      <c r="AB22" s="223"/>
      <c r="AC22" s="223"/>
      <c r="AD22" s="347" t="s">
        <v>18</v>
      </c>
      <c r="AE22" s="338"/>
      <c r="AF22" s="338"/>
      <c r="AG22" s="343"/>
      <c r="AH22" s="343"/>
      <c r="AI22" s="338"/>
      <c r="AJ22" s="338"/>
      <c r="AK22" s="338"/>
      <c r="AL22" s="338"/>
      <c r="AM22" s="338"/>
      <c r="AN22" s="338"/>
      <c r="AO22" s="338"/>
      <c r="AP22" s="338"/>
      <c r="AQ22" s="11"/>
      <c r="AR22" s="14"/>
      <c r="AS22" s="10"/>
      <c r="AT22" s="20"/>
      <c r="AU22" s="21"/>
      <c r="AV22" s="20"/>
      <c r="AW22" s="22"/>
      <c r="AX22" s="20"/>
      <c r="AY22" s="14"/>
      <c r="AZ22" s="14"/>
      <c r="BA22" s="11"/>
      <c r="BB22" s="11"/>
      <c r="BC22" s="11"/>
      <c r="BD22" s="11"/>
      <c r="BE22" s="11"/>
    </row>
    <row r="23" spans="1:57">
      <c r="A23" s="284">
        <v>1</v>
      </c>
      <c r="B23" s="322"/>
      <c r="C23" s="323"/>
      <c r="D23" s="56"/>
      <c r="E23" s="56"/>
      <c r="F23" s="302"/>
      <c r="G23" s="302"/>
      <c r="H23" s="302"/>
      <c r="I23" s="303"/>
      <c r="J23" s="303"/>
      <c r="K23" s="303"/>
      <c r="L23" s="303"/>
      <c r="M23" s="303"/>
      <c r="N23" s="300"/>
      <c r="O23" s="283">
        <f t="shared" ref="O23:O87" si="0">COUNTIF(G23:M23,"&gt;0")</f>
        <v>0</v>
      </c>
      <c r="P23" s="24"/>
      <c r="Q23" s="24"/>
      <c r="R23" s="24"/>
      <c r="S23" s="357"/>
      <c r="T23" s="227" t="str">
        <f>IF(AND(N23&lt;&gt;"",$T$18="X"),INDEX($AH:$AH,MATCH($N23,$AG:$AG,0)),IF(AND(N23="",D23=""),"",IF(N23="","No Sampler",IF(OR(N23="NoDs",LEFT(N23,5)="Other"),N23,IF(AND(OR(D23="",D23=0),VALUE(LEFT(N23,3))=""),"",IF(OR(AND(RIGHT(N23,2)="HS",D23&gt;2,VALUE(LEFT(N23,3))&lt;=2),AND(N23&lt;&gt;"",VALUE(LEFT(N23,3))&gt;=D23)),"Sampler Diameter?",VLOOKUP(N23,$AG$22:$AH$78,2,FALSE)))))))</f>
        <v/>
      </c>
      <c r="U23" s="230"/>
      <c r="V23" s="53"/>
      <c r="W23" s="54"/>
      <c r="X23" s="53"/>
      <c r="Y23" s="55"/>
      <c r="Z23" s="224"/>
      <c r="AA23" s="224"/>
      <c r="AB23" s="224"/>
      <c r="AC23" s="224"/>
      <c r="AD23" s="347" t="s">
        <v>427</v>
      </c>
      <c r="AE23" s="336" t="s">
        <v>59</v>
      </c>
      <c r="AF23" s="25" t="s">
        <v>22</v>
      </c>
      <c r="AG23" s="25" t="s">
        <v>60</v>
      </c>
      <c r="AH23" s="26" t="s">
        <v>203</v>
      </c>
      <c r="AI23" s="26"/>
      <c r="AJ23" s="27" t="s">
        <v>56</v>
      </c>
      <c r="AK23" s="26"/>
      <c r="AL23" t="s">
        <v>57</v>
      </c>
      <c r="AM23" s="28" t="s">
        <v>61</v>
      </c>
      <c r="AN23" s="26"/>
      <c r="AO23" s="25" t="s">
        <v>62</v>
      </c>
      <c r="AP23" s="26"/>
      <c r="AQ23" s="11"/>
      <c r="AR23" s="29"/>
      <c r="AS23" s="30"/>
      <c r="AT23" s="7"/>
      <c r="AU23" s="14"/>
      <c r="AV23" s="31"/>
      <c r="AW23" s="22"/>
      <c r="AX23" s="14"/>
      <c r="AY23" s="14"/>
      <c r="AZ23" s="14"/>
      <c r="BA23" s="11"/>
      <c r="BB23" s="11"/>
      <c r="BC23" s="11"/>
      <c r="BD23" s="11"/>
      <c r="BE23" s="11"/>
    </row>
    <row r="24" spans="1:57">
      <c r="A24" s="284">
        <v>2</v>
      </c>
      <c r="B24" s="322"/>
      <c r="C24" s="324"/>
      <c r="D24" s="56"/>
      <c r="E24" s="56"/>
      <c r="F24" s="302"/>
      <c r="G24" s="302"/>
      <c r="H24" s="302"/>
      <c r="I24" s="303"/>
      <c r="J24" s="303"/>
      <c r="K24" s="303"/>
      <c r="L24" s="303"/>
      <c r="M24" s="303"/>
      <c r="N24" s="300"/>
      <c r="O24" s="283">
        <f t="shared" si="0"/>
        <v>0</v>
      </c>
      <c r="P24" s="24"/>
      <c r="Q24" s="24"/>
      <c r="R24" s="24"/>
      <c r="S24" s="357"/>
      <c r="T24" s="227" t="str">
        <f t="shared" ref="T24:T87" si="1">IF(AND(N24&lt;&gt;"",$T$18="X"),INDEX($AH:$AH,MATCH($N24,$AG:$AG,0)),IF(AND(N24="",D24=""),"",IF(N24="","No Sampler",IF(OR(N24="NoDs",LEFT(N24,5)="Other"),N24,IF(AND(OR(D24="",D24=0),VALUE(LEFT(N24,3))=""),"",IF(OR(AND(RIGHT(N24,2)="HS",D24&gt;2,VALUE(LEFT(N24,3))&lt;=2),AND(N24&lt;&gt;"",VALUE(LEFT(N24,3))&gt;=D24)),"Sampler Diameter?",VLOOKUP(N24,$AG$22:$AH$78,2,FALSE)))))))</f>
        <v/>
      </c>
      <c r="U24" s="230"/>
      <c r="V24" s="53"/>
      <c r="W24" s="54"/>
      <c r="X24" s="53"/>
      <c r="Y24" s="55"/>
      <c r="Z24" s="224"/>
      <c r="AA24" s="224"/>
      <c r="AB24" s="224"/>
      <c r="AC24" s="224"/>
      <c r="AD24" s="336"/>
      <c r="AE24" s="336" t="s">
        <v>64</v>
      </c>
      <c r="AF24" s="25" t="s">
        <v>65</v>
      </c>
      <c r="AG24" s="25" t="s">
        <v>461</v>
      </c>
      <c r="AH24" s="26" t="s">
        <v>199</v>
      </c>
      <c r="AI24" s="26"/>
      <c r="AJ24" s="27" t="s">
        <v>67</v>
      </c>
      <c r="AK24" s="26"/>
      <c r="AL24" t="s">
        <v>68</v>
      </c>
      <c r="AM24" s="28" t="s">
        <v>69</v>
      </c>
      <c r="AN24" s="26"/>
      <c r="AO24" t="s">
        <v>70</v>
      </c>
      <c r="AP24" s="26"/>
      <c r="AQ24" s="11"/>
      <c r="AR24" s="29"/>
      <c r="AS24" s="30"/>
      <c r="AT24" s="7"/>
      <c r="AU24" s="14"/>
      <c r="AV24" s="31"/>
      <c r="AW24" s="22"/>
      <c r="AX24" s="14"/>
      <c r="AY24" s="14"/>
      <c r="AZ24" s="14"/>
      <c r="BA24" s="11"/>
      <c r="BB24" s="11"/>
      <c r="BC24" s="11"/>
      <c r="BD24" s="11"/>
      <c r="BE24" s="11"/>
    </row>
    <row r="25" spans="1:57">
      <c r="A25" s="284">
        <v>3</v>
      </c>
      <c r="B25" s="322"/>
      <c r="C25" s="324"/>
      <c r="D25" s="56"/>
      <c r="E25" s="56"/>
      <c r="F25" s="302"/>
      <c r="G25" s="302"/>
      <c r="H25" s="302"/>
      <c r="I25" s="303"/>
      <c r="J25" s="303"/>
      <c r="K25" s="303"/>
      <c r="L25" s="303"/>
      <c r="M25" s="303"/>
      <c r="N25" s="300"/>
      <c r="O25" s="283">
        <f t="shared" si="0"/>
        <v>0</v>
      </c>
      <c r="P25" s="24"/>
      <c r="Q25" s="24"/>
      <c r="R25" s="24"/>
      <c r="S25" s="357"/>
      <c r="T25" s="227" t="str">
        <f t="shared" si="1"/>
        <v/>
      </c>
      <c r="U25" s="230"/>
      <c r="V25" s="53"/>
      <c r="W25" s="54"/>
      <c r="X25" s="53"/>
      <c r="Y25" s="55"/>
      <c r="Z25" s="224"/>
      <c r="AA25" s="224"/>
      <c r="AB25" s="224"/>
      <c r="AC25" s="224"/>
      <c r="AD25" s="336"/>
      <c r="AE25" s="336" t="s">
        <v>24</v>
      </c>
      <c r="AF25" s="25" t="s">
        <v>72</v>
      </c>
      <c r="AG25" s="337" t="s">
        <v>464</v>
      </c>
      <c r="AH25" s="26" t="s">
        <v>203</v>
      </c>
      <c r="AI25" s="26"/>
      <c r="AJ25" s="27" t="s">
        <v>74</v>
      </c>
      <c r="AK25" s="26"/>
      <c r="AL25" t="s">
        <v>75</v>
      </c>
      <c r="AM25" s="28" t="s">
        <v>76</v>
      </c>
      <c r="AN25" s="26"/>
      <c r="AO25" t="s">
        <v>416</v>
      </c>
      <c r="AP25" s="26" t="s">
        <v>228</v>
      </c>
      <c r="AQ25" s="11"/>
      <c r="AR25" s="29"/>
      <c r="AS25" s="30"/>
      <c r="AT25" s="7"/>
      <c r="AU25" s="14"/>
      <c r="AV25" s="31"/>
      <c r="AW25" s="22"/>
      <c r="AX25" s="14"/>
      <c r="AY25" s="14"/>
      <c r="AZ25" s="14"/>
      <c r="BA25" s="11"/>
      <c r="BB25" s="11"/>
      <c r="BC25" s="11"/>
      <c r="BD25" s="11"/>
      <c r="BE25" s="11"/>
    </row>
    <row r="26" spans="1:57">
      <c r="A26" s="284">
        <v>4</v>
      </c>
      <c r="B26" s="322"/>
      <c r="C26" s="324"/>
      <c r="D26" s="56"/>
      <c r="E26" s="56"/>
      <c r="F26" s="302"/>
      <c r="G26" s="302"/>
      <c r="H26" s="302"/>
      <c r="I26" s="303"/>
      <c r="J26" s="303"/>
      <c r="K26" s="303"/>
      <c r="L26" s="303"/>
      <c r="M26" s="303"/>
      <c r="N26" s="300"/>
      <c r="O26" s="283">
        <f t="shared" si="0"/>
        <v>0</v>
      </c>
      <c r="P26" s="24"/>
      <c r="Q26" s="24"/>
      <c r="R26" s="24"/>
      <c r="S26" s="357"/>
      <c r="T26" s="227" t="str">
        <f t="shared" si="1"/>
        <v/>
      </c>
      <c r="U26" s="230"/>
      <c r="V26" s="53"/>
      <c r="W26" s="54"/>
      <c r="X26" s="53"/>
      <c r="Y26" s="55"/>
      <c r="Z26" s="224"/>
      <c r="AA26" s="224"/>
      <c r="AB26" s="224"/>
      <c r="AC26" s="224"/>
      <c r="AD26" s="336"/>
      <c r="AE26" s="336" t="s">
        <v>83</v>
      </c>
      <c r="AF26" s="25" t="s">
        <v>89</v>
      </c>
      <c r="AG26" s="337" t="s">
        <v>465</v>
      </c>
      <c r="AH26" s="26" t="s">
        <v>205</v>
      </c>
      <c r="AI26" s="26"/>
      <c r="AJ26" s="27" t="s">
        <v>384</v>
      </c>
      <c r="AK26" s="26"/>
      <c r="AL26" t="s">
        <v>80</v>
      </c>
      <c r="AM26" s="28" t="s">
        <v>81</v>
      </c>
      <c r="AN26" s="26"/>
      <c r="AO26" t="s">
        <v>77</v>
      </c>
      <c r="AP26" s="26"/>
      <c r="AQ26" s="11"/>
      <c r="AR26" s="29"/>
      <c r="AS26" s="30"/>
      <c r="AT26" s="7"/>
      <c r="AU26" s="14"/>
      <c r="AV26" s="31"/>
      <c r="AW26" s="22"/>
      <c r="AX26" s="14"/>
      <c r="AY26" s="14"/>
      <c r="AZ26" s="14"/>
      <c r="BA26" s="11"/>
      <c r="BB26" s="11"/>
      <c r="BC26" s="11"/>
      <c r="BD26" s="11"/>
      <c r="BE26" s="11"/>
    </row>
    <row r="27" spans="1:57">
      <c r="A27" s="284">
        <v>5</v>
      </c>
      <c r="B27" s="322"/>
      <c r="C27" s="324"/>
      <c r="D27" s="56"/>
      <c r="E27" s="56"/>
      <c r="F27" s="305"/>
      <c r="G27" s="302"/>
      <c r="H27" s="302"/>
      <c r="I27" s="303"/>
      <c r="J27" s="303"/>
      <c r="K27" s="303"/>
      <c r="L27" s="303"/>
      <c r="M27" s="303"/>
      <c r="N27" s="300"/>
      <c r="O27" s="283">
        <f t="shared" si="0"/>
        <v>0</v>
      </c>
      <c r="P27" s="24"/>
      <c r="Q27" s="24"/>
      <c r="R27" s="24"/>
      <c r="S27" s="357"/>
      <c r="T27" s="227" t="str">
        <f t="shared" si="1"/>
        <v/>
      </c>
      <c r="U27" s="230"/>
      <c r="V27" s="53"/>
      <c r="W27" s="54"/>
      <c r="X27" s="53"/>
      <c r="Y27" s="55"/>
      <c r="Z27" s="224"/>
      <c r="AA27" s="224"/>
      <c r="AB27" s="224"/>
      <c r="AC27" s="224"/>
      <c r="AD27" s="336"/>
      <c r="AE27" s="336" t="s">
        <v>88</v>
      </c>
      <c r="AF27" s="25" t="s">
        <v>563</v>
      </c>
      <c r="AG27" s="337" t="s">
        <v>469</v>
      </c>
      <c r="AH27" s="26" t="s">
        <v>208</v>
      </c>
      <c r="AI27" s="26"/>
      <c r="AJ27" s="27" t="s">
        <v>385</v>
      </c>
      <c r="AK27" s="26"/>
      <c r="AL27" t="s">
        <v>86</v>
      </c>
      <c r="AM27" s="28" t="s">
        <v>87</v>
      </c>
      <c r="AN27" s="26"/>
      <c r="AO27" t="s">
        <v>82</v>
      </c>
      <c r="AP27" s="26"/>
      <c r="AQ27" s="11"/>
      <c r="AR27" s="29"/>
      <c r="AS27" s="30"/>
      <c r="AT27" s="7"/>
      <c r="AU27" s="14"/>
      <c r="AV27" s="31"/>
      <c r="AW27" s="22"/>
      <c r="AX27" s="14"/>
      <c r="AY27" s="14"/>
      <c r="AZ27" s="14"/>
      <c r="BA27" s="11"/>
      <c r="BB27" s="11"/>
      <c r="BC27" s="11"/>
      <c r="BD27" s="11"/>
      <c r="BE27" s="11"/>
    </row>
    <row r="28" spans="1:57">
      <c r="A28" s="284">
        <v>6</v>
      </c>
      <c r="B28" s="322"/>
      <c r="C28" s="324"/>
      <c r="D28" s="56"/>
      <c r="E28" s="56"/>
      <c r="F28" s="305"/>
      <c r="G28" s="302"/>
      <c r="H28" s="302"/>
      <c r="I28" s="303"/>
      <c r="J28" s="303"/>
      <c r="K28" s="303"/>
      <c r="L28" s="303"/>
      <c r="M28" s="303"/>
      <c r="N28" s="300"/>
      <c r="O28" s="283">
        <f t="shared" si="0"/>
        <v>0</v>
      </c>
      <c r="P28" s="24"/>
      <c r="Q28" s="24"/>
      <c r="R28" s="24"/>
      <c r="S28" s="357"/>
      <c r="T28" s="227" t="str">
        <f t="shared" si="1"/>
        <v/>
      </c>
      <c r="U28" s="230"/>
      <c r="V28" s="53"/>
      <c r="W28" s="54"/>
      <c r="X28" s="53"/>
      <c r="Y28" s="55"/>
      <c r="Z28" s="224"/>
      <c r="AA28" s="224"/>
      <c r="AB28" s="224"/>
      <c r="AC28" s="224"/>
      <c r="AD28" s="336"/>
      <c r="AE28" s="336" t="s">
        <v>546</v>
      </c>
      <c r="AF28" s="25" t="s">
        <v>94</v>
      </c>
      <c r="AG28" s="337" t="s">
        <v>470</v>
      </c>
      <c r="AH28" s="26" t="s">
        <v>203</v>
      </c>
      <c r="AI28" s="26"/>
      <c r="AJ28" s="27" t="s">
        <v>564</v>
      </c>
      <c r="AK28" s="26"/>
      <c r="AL28" t="s">
        <v>92</v>
      </c>
      <c r="AM28" s="28" t="s">
        <v>93</v>
      </c>
      <c r="AN28" s="26"/>
      <c r="AO28" s="299" t="s">
        <v>134</v>
      </c>
      <c r="AP28" s="26"/>
      <c r="AQ28" s="11"/>
      <c r="AR28" s="29"/>
      <c r="AS28" s="30"/>
      <c r="AT28" s="7"/>
      <c r="AU28" s="14"/>
      <c r="AV28" s="31"/>
      <c r="AW28" s="22"/>
      <c r="AX28" s="14"/>
      <c r="AY28" s="14"/>
      <c r="AZ28" s="14"/>
      <c r="BA28" s="11"/>
      <c r="BB28" s="11"/>
      <c r="BC28" s="11"/>
      <c r="BD28" s="11"/>
      <c r="BE28" s="11"/>
    </row>
    <row r="29" spans="1:57">
      <c r="A29" s="284">
        <v>7</v>
      </c>
      <c r="B29" s="322"/>
      <c r="C29" s="324"/>
      <c r="D29" s="56"/>
      <c r="E29" s="56"/>
      <c r="F29" s="305"/>
      <c r="G29" s="302"/>
      <c r="H29" s="302"/>
      <c r="I29" s="303"/>
      <c r="J29" s="303"/>
      <c r="K29" s="303"/>
      <c r="L29" s="303"/>
      <c r="M29" s="303"/>
      <c r="N29" s="300"/>
      <c r="O29" s="283">
        <f t="shared" si="0"/>
        <v>0</v>
      </c>
      <c r="P29" s="24"/>
      <c r="Q29" s="24"/>
      <c r="R29" s="24"/>
      <c r="S29" s="357"/>
      <c r="T29" s="227" t="str">
        <f t="shared" si="1"/>
        <v/>
      </c>
      <c r="U29" s="230"/>
      <c r="V29" s="53"/>
      <c r="W29" s="54"/>
      <c r="X29" s="53"/>
      <c r="Y29" s="55"/>
      <c r="Z29" s="224"/>
      <c r="AA29" s="224"/>
      <c r="AB29" s="224"/>
      <c r="AC29" s="224"/>
      <c r="AD29" s="26"/>
      <c r="AE29" s="26"/>
      <c r="AF29" s="33" t="s">
        <v>99</v>
      </c>
      <c r="AG29" s="25" t="s">
        <v>471</v>
      </c>
      <c r="AH29" s="26" t="s">
        <v>429</v>
      </c>
      <c r="AI29" s="26"/>
      <c r="AJ29" s="27" t="s">
        <v>383</v>
      </c>
      <c r="AK29" s="26"/>
      <c r="AL29" t="s">
        <v>97</v>
      </c>
      <c r="AM29" s="28" t="s">
        <v>98</v>
      </c>
      <c r="AN29" s="26"/>
      <c r="AO29" s="28" t="s">
        <v>135</v>
      </c>
      <c r="AP29" s="26"/>
      <c r="AQ29" s="11"/>
      <c r="AR29" s="29"/>
      <c r="AS29" s="30"/>
      <c r="AT29" s="7"/>
      <c r="AU29" s="14"/>
      <c r="AV29" s="31"/>
      <c r="AW29" s="22"/>
      <c r="AX29" s="14"/>
      <c r="AY29" s="14"/>
      <c r="AZ29" s="14"/>
      <c r="BA29" s="11"/>
      <c r="BB29" s="11"/>
      <c r="BC29" s="11"/>
      <c r="BD29" s="11"/>
      <c r="BE29" s="11"/>
    </row>
    <row r="30" spans="1:57">
      <c r="A30" s="284">
        <v>8</v>
      </c>
      <c r="B30" s="322"/>
      <c r="C30" s="323"/>
      <c r="D30" s="56"/>
      <c r="E30" s="308"/>
      <c r="F30" s="305"/>
      <c r="G30" s="302"/>
      <c r="H30" s="302"/>
      <c r="I30" s="303"/>
      <c r="J30" s="303"/>
      <c r="K30" s="303"/>
      <c r="L30" s="303"/>
      <c r="M30" s="303"/>
      <c r="N30" s="300"/>
      <c r="O30" s="283">
        <f t="shared" si="0"/>
        <v>0</v>
      </c>
      <c r="P30" s="24"/>
      <c r="Q30" s="24"/>
      <c r="R30" s="24"/>
      <c r="S30" s="357"/>
      <c r="T30" s="227" t="str">
        <f t="shared" si="1"/>
        <v/>
      </c>
      <c r="U30" s="230"/>
      <c r="V30" s="53"/>
      <c r="W30" s="54"/>
      <c r="X30" s="53"/>
      <c r="Y30" s="55"/>
      <c r="Z30" s="224"/>
      <c r="AA30" s="224"/>
      <c r="AB30" s="224"/>
      <c r="AC30" s="224"/>
      <c r="AD30" s="26"/>
      <c r="AE30" s="26">
        <v>0</v>
      </c>
      <c r="AF30" s="33" t="s">
        <v>547</v>
      </c>
      <c r="AG30" t="s">
        <v>100</v>
      </c>
      <c r="AH30" s="26" t="s">
        <v>208</v>
      </c>
      <c r="AI30" s="26"/>
      <c r="AJ30" s="348" t="s">
        <v>85</v>
      </c>
      <c r="AK30" s="26"/>
      <c r="AL30" t="s">
        <v>102</v>
      </c>
      <c r="AM30" t="s">
        <v>103</v>
      </c>
      <c r="AN30" s="26"/>
      <c r="AO30" s="28" t="s">
        <v>136</v>
      </c>
      <c r="AP30" s="26"/>
      <c r="AQ30" s="11"/>
      <c r="AR30" s="29"/>
      <c r="AS30" s="30"/>
      <c r="AT30" s="7"/>
      <c r="AU30" s="14"/>
      <c r="AV30" s="31"/>
      <c r="AW30" s="22"/>
      <c r="AX30" s="14"/>
      <c r="AY30" s="14"/>
      <c r="AZ30" s="14"/>
      <c r="BA30" s="11"/>
      <c r="BB30" s="11"/>
      <c r="BC30" s="11"/>
      <c r="BD30" s="11"/>
      <c r="BE30" s="11"/>
    </row>
    <row r="31" spans="1:57">
      <c r="A31" s="284">
        <v>9</v>
      </c>
      <c r="B31" s="322"/>
      <c r="C31" s="323"/>
      <c r="D31" s="56"/>
      <c r="E31" s="308"/>
      <c r="F31" s="305"/>
      <c r="G31" s="302"/>
      <c r="H31" s="302"/>
      <c r="I31" s="303"/>
      <c r="J31" s="303"/>
      <c r="K31" s="303"/>
      <c r="L31" s="303"/>
      <c r="M31" s="303"/>
      <c r="N31" s="300"/>
      <c r="O31" s="283">
        <f t="shared" si="0"/>
        <v>0</v>
      </c>
      <c r="P31" s="24"/>
      <c r="Q31" s="24"/>
      <c r="R31" s="24"/>
      <c r="S31" s="357"/>
      <c r="T31" s="227" t="str">
        <f t="shared" si="1"/>
        <v/>
      </c>
      <c r="U31" s="230"/>
      <c r="V31" s="53"/>
      <c r="W31" s="54"/>
      <c r="X31" s="53"/>
      <c r="Y31" s="55"/>
      <c r="Z31" s="224"/>
      <c r="AA31" s="224"/>
      <c r="AB31" s="224"/>
      <c r="AC31" s="224"/>
      <c r="AD31" s="349"/>
      <c r="AE31" s="349"/>
      <c r="AF31" s="338"/>
      <c r="AG31" t="s">
        <v>55</v>
      </c>
      <c r="AH31" s="26" t="s">
        <v>216</v>
      </c>
      <c r="AI31" s="26"/>
      <c r="AJ31" t="s">
        <v>146</v>
      </c>
      <c r="AK31" s="26"/>
      <c r="AM31" s="28"/>
      <c r="AN31" s="26"/>
      <c r="AO31" s="32" t="s">
        <v>137</v>
      </c>
      <c r="AP31" s="26"/>
      <c r="AQ31" s="11"/>
      <c r="AR31" s="14"/>
      <c r="AS31" s="14"/>
      <c r="AT31" s="14"/>
      <c r="AU31" s="14"/>
      <c r="AV31" s="31"/>
      <c r="AW31" s="22"/>
      <c r="AX31" s="14"/>
      <c r="AY31" s="14"/>
      <c r="AZ31" s="14"/>
      <c r="BA31" s="11"/>
      <c r="BB31" s="11"/>
      <c r="BC31" s="11"/>
      <c r="BD31" s="11"/>
      <c r="BE31" s="11"/>
    </row>
    <row r="32" spans="1:57">
      <c r="A32" s="284">
        <v>10</v>
      </c>
      <c r="B32" s="301"/>
      <c r="C32" s="302"/>
      <c r="D32" s="56"/>
      <c r="E32" s="308"/>
      <c r="F32" s="304"/>
      <c r="G32" s="306"/>
      <c r="H32" s="303"/>
      <c r="I32" s="303"/>
      <c r="J32" s="303"/>
      <c r="K32" s="303"/>
      <c r="L32" s="303"/>
      <c r="M32" s="303"/>
      <c r="N32" s="300"/>
      <c r="O32" s="283">
        <f t="shared" si="0"/>
        <v>0</v>
      </c>
      <c r="P32" s="24"/>
      <c r="Q32" s="24"/>
      <c r="R32" s="24"/>
      <c r="S32" s="357"/>
      <c r="T32" s="227" t="str">
        <f t="shared" si="1"/>
        <v/>
      </c>
      <c r="U32" s="230"/>
      <c r="V32" s="53"/>
      <c r="W32" s="54"/>
      <c r="X32" s="53"/>
      <c r="Y32" s="55"/>
      <c r="Z32" s="224"/>
      <c r="AA32" s="224"/>
      <c r="AB32" s="224"/>
      <c r="AC32" s="224"/>
      <c r="AD32" s="349"/>
      <c r="AE32" s="349"/>
      <c r="AF32" s="349"/>
      <c r="AG32" t="s">
        <v>104</v>
      </c>
      <c r="AH32" s="26" t="s">
        <v>218</v>
      </c>
      <c r="AI32" s="26"/>
      <c r="AJ32" s="348" t="s">
        <v>79</v>
      </c>
      <c r="AK32" s="26"/>
      <c r="AM32" s="28"/>
      <c r="AN32" s="26"/>
      <c r="AO32" s="32" t="s">
        <v>138</v>
      </c>
      <c r="AP32" s="26"/>
      <c r="AQ32" s="11"/>
      <c r="AR32" s="29"/>
      <c r="AS32" s="30"/>
      <c r="AT32" s="7"/>
      <c r="AU32" s="14"/>
      <c r="AV32" s="31"/>
      <c r="AW32" s="22"/>
      <c r="AX32" s="14"/>
      <c r="AY32" s="14"/>
      <c r="AZ32" s="14"/>
      <c r="BA32" s="11"/>
      <c r="BB32" s="11"/>
      <c r="BC32" s="11"/>
      <c r="BD32" s="11"/>
      <c r="BE32" s="11"/>
    </row>
    <row r="33" spans="1:57">
      <c r="A33" s="284">
        <v>11</v>
      </c>
      <c r="B33" s="301"/>
      <c r="C33" s="302"/>
      <c r="D33" s="56"/>
      <c r="E33" s="308"/>
      <c r="F33" s="304"/>
      <c r="G33" s="306"/>
      <c r="H33" s="303"/>
      <c r="I33" s="303"/>
      <c r="J33" s="303"/>
      <c r="K33" s="303"/>
      <c r="L33" s="303"/>
      <c r="M33" s="303"/>
      <c r="N33" s="300"/>
      <c r="O33" s="283">
        <f t="shared" si="0"/>
        <v>0</v>
      </c>
      <c r="P33" s="24"/>
      <c r="Q33" s="24"/>
      <c r="R33" s="24"/>
      <c r="S33" s="357"/>
      <c r="T33" s="227" t="str">
        <f t="shared" si="1"/>
        <v/>
      </c>
      <c r="U33" s="230"/>
      <c r="V33" s="53"/>
      <c r="W33" s="54"/>
      <c r="X33" s="53"/>
      <c r="Y33" s="55"/>
      <c r="Z33" s="224"/>
      <c r="AA33" s="224"/>
      <c r="AB33" s="224"/>
      <c r="AC33" s="224"/>
      <c r="AD33" s="349"/>
      <c r="AE33" s="349"/>
      <c r="AF33" s="349"/>
      <c r="AG33" t="s">
        <v>105</v>
      </c>
      <c r="AH33" s="26" t="s">
        <v>220</v>
      </c>
      <c r="AI33" s="26"/>
      <c r="AJ33" s="27" t="s">
        <v>91</v>
      </c>
      <c r="AK33" s="26"/>
      <c r="AN33" s="26"/>
      <c r="AO33" s="32" t="s">
        <v>139</v>
      </c>
      <c r="AP33" s="26"/>
      <c r="AQ33" s="11"/>
      <c r="AR33" s="14"/>
      <c r="AS33" s="14"/>
      <c r="AT33" s="14"/>
      <c r="AU33" s="14"/>
      <c r="AV33" s="31"/>
      <c r="AW33" s="22"/>
      <c r="AX33" s="14"/>
      <c r="AY33" s="14"/>
      <c r="AZ33" s="14"/>
      <c r="BA33" s="11"/>
      <c r="BB33" s="11"/>
      <c r="BC33" s="11"/>
      <c r="BD33" s="11"/>
      <c r="BE33" s="11"/>
    </row>
    <row r="34" spans="1:57">
      <c r="A34" s="284">
        <v>12</v>
      </c>
      <c r="B34" s="301"/>
      <c r="C34" s="302"/>
      <c r="D34" s="56"/>
      <c r="E34" s="308"/>
      <c r="F34" s="304"/>
      <c r="G34" s="306"/>
      <c r="H34" s="303"/>
      <c r="I34" s="303"/>
      <c r="J34" s="303"/>
      <c r="K34" s="303"/>
      <c r="L34" s="303"/>
      <c r="M34" s="303"/>
      <c r="N34" s="300"/>
      <c r="O34" s="283">
        <f t="shared" si="0"/>
        <v>0</v>
      </c>
      <c r="P34" s="24"/>
      <c r="Q34" s="24"/>
      <c r="R34" s="24"/>
      <c r="S34" s="357"/>
      <c r="T34" s="227" t="str">
        <f t="shared" si="1"/>
        <v/>
      </c>
      <c r="U34" s="230"/>
      <c r="V34" s="53"/>
      <c r="W34" s="54"/>
      <c r="X34" s="53"/>
      <c r="Y34" s="55"/>
      <c r="Z34" s="224"/>
      <c r="AA34" s="224"/>
      <c r="AB34" s="224"/>
      <c r="AC34" s="224"/>
      <c r="AD34" s="349"/>
      <c r="AE34" s="349"/>
      <c r="AF34" s="349"/>
      <c r="AG34" t="s">
        <v>430</v>
      </c>
      <c r="AH34" s="26" t="s">
        <v>208</v>
      </c>
      <c r="AI34" s="26"/>
      <c r="AJ34" s="28" t="s">
        <v>96</v>
      </c>
      <c r="AK34" s="26"/>
      <c r="AN34" s="26"/>
      <c r="AO34" s="32" t="s">
        <v>565</v>
      </c>
      <c r="AP34" s="26"/>
      <c r="AQ34" s="11"/>
      <c r="AR34" s="29"/>
      <c r="AS34" s="30"/>
      <c r="AT34" s="7"/>
      <c r="AU34" s="14"/>
      <c r="AV34" s="31"/>
      <c r="AW34" s="22"/>
      <c r="AX34" s="14"/>
      <c r="AY34" s="14"/>
      <c r="AZ34" s="14"/>
      <c r="BA34" s="11"/>
      <c r="BB34" s="11"/>
      <c r="BC34" s="11"/>
      <c r="BD34" s="11"/>
      <c r="BE34" s="11"/>
    </row>
    <row r="35" spans="1:57">
      <c r="A35" s="284">
        <v>13</v>
      </c>
      <c r="B35" s="301"/>
      <c r="C35" s="307"/>
      <c r="D35" s="56"/>
      <c r="E35" s="308"/>
      <c r="F35" s="304"/>
      <c r="G35" s="306"/>
      <c r="H35" s="303"/>
      <c r="I35" s="303"/>
      <c r="J35" s="303"/>
      <c r="K35" s="303"/>
      <c r="L35" s="303"/>
      <c r="M35" s="303"/>
      <c r="N35" s="300"/>
      <c r="O35" s="283">
        <f t="shared" si="0"/>
        <v>0</v>
      </c>
      <c r="P35" s="24"/>
      <c r="Q35" s="24"/>
      <c r="R35" s="24"/>
      <c r="S35" s="357"/>
      <c r="T35" s="227" t="str">
        <f t="shared" si="1"/>
        <v/>
      </c>
      <c r="U35" s="230"/>
      <c r="V35" s="53"/>
      <c r="W35" s="54"/>
      <c r="X35" s="53"/>
      <c r="Y35" s="55"/>
      <c r="Z35" s="224"/>
      <c r="AA35" s="224"/>
      <c r="AB35" s="224"/>
      <c r="AC35" s="224"/>
      <c r="AD35" s="349"/>
      <c r="AE35" s="349"/>
      <c r="AF35" s="349"/>
      <c r="AG35" t="s">
        <v>431</v>
      </c>
      <c r="AH35" s="26" t="s">
        <v>216</v>
      </c>
      <c r="AI35" s="26"/>
      <c r="AJ35" s="338" t="s">
        <v>442</v>
      </c>
      <c r="AK35" s="338"/>
      <c r="AL35" s="26"/>
      <c r="AM35" s="26"/>
      <c r="AN35" s="338"/>
      <c r="AO35" s="350" t="s">
        <v>566</v>
      </c>
      <c r="AP35" s="26"/>
      <c r="AQ35" s="11"/>
      <c r="AR35" s="29"/>
      <c r="AS35" s="30"/>
      <c r="AT35" s="7"/>
      <c r="AU35" s="14"/>
      <c r="AV35" s="31"/>
      <c r="AW35" s="22"/>
      <c r="AX35" s="14"/>
      <c r="AY35" s="14"/>
      <c r="AZ35" s="14"/>
      <c r="BA35" s="11"/>
      <c r="BB35" s="11"/>
      <c r="BC35" s="11"/>
      <c r="BD35" s="11"/>
      <c r="BE35" s="11"/>
    </row>
    <row r="36" spans="1:57">
      <c r="A36" s="284">
        <v>14</v>
      </c>
      <c r="B36" s="301"/>
      <c r="C36" s="307"/>
      <c r="D36" s="56"/>
      <c r="E36" s="308"/>
      <c r="F36" s="309"/>
      <c r="G36" s="306"/>
      <c r="H36" s="303"/>
      <c r="I36" s="303"/>
      <c r="J36" s="303"/>
      <c r="K36" s="303"/>
      <c r="L36" s="303"/>
      <c r="M36" s="303"/>
      <c r="N36" s="300"/>
      <c r="O36" s="283">
        <f t="shared" si="0"/>
        <v>0</v>
      </c>
      <c r="P36" s="24"/>
      <c r="Q36" s="24"/>
      <c r="R36" s="24"/>
      <c r="S36" s="357"/>
      <c r="T36" s="227" t="str">
        <f t="shared" si="1"/>
        <v/>
      </c>
      <c r="U36" s="230"/>
      <c r="V36" s="53"/>
      <c r="W36" s="54"/>
      <c r="X36" s="53"/>
      <c r="Y36" s="55"/>
      <c r="Z36" s="224"/>
      <c r="AA36" s="224"/>
      <c r="AB36" s="224"/>
      <c r="AC36" s="224"/>
      <c r="AD36" s="349"/>
      <c r="AE36" s="349"/>
      <c r="AF36" s="349"/>
      <c r="AG36" t="s">
        <v>432</v>
      </c>
      <c r="AH36" s="26" t="s">
        <v>218</v>
      </c>
      <c r="AI36" s="26"/>
      <c r="AJ36" s="26"/>
      <c r="AK36" s="338"/>
      <c r="AL36" s="26"/>
      <c r="AM36" s="26"/>
      <c r="AN36" s="338"/>
      <c r="AO36" s="350" t="s">
        <v>567</v>
      </c>
      <c r="AP36" s="26"/>
      <c r="AQ36" s="11"/>
      <c r="AR36" s="29"/>
      <c r="AS36" s="30"/>
      <c r="AT36" s="7"/>
      <c r="AU36" s="14"/>
      <c r="AV36" s="31"/>
      <c r="AW36" s="22"/>
      <c r="AX36" s="14"/>
      <c r="AY36" s="14"/>
      <c r="AZ36" s="14"/>
      <c r="BA36" s="11"/>
      <c r="BB36" s="11"/>
      <c r="BC36" s="11"/>
      <c r="BD36" s="11"/>
      <c r="BE36" s="11"/>
    </row>
    <row r="37" spans="1:57">
      <c r="A37" s="284">
        <v>15</v>
      </c>
      <c r="B37" s="301"/>
      <c r="C37" s="307"/>
      <c r="D37" s="56"/>
      <c r="E37" s="308"/>
      <c r="F37" s="305"/>
      <c r="G37" s="306"/>
      <c r="H37" s="303"/>
      <c r="I37" s="303"/>
      <c r="J37" s="303"/>
      <c r="K37" s="303"/>
      <c r="L37" s="303"/>
      <c r="M37" s="303"/>
      <c r="N37" s="300"/>
      <c r="O37" s="283">
        <f t="shared" si="0"/>
        <v>0</v>
      </c>
      <c r="P37" s="24"/>
      <c r="Q37" s="24"/>
      <c r="R37" s="24"/>
      <c r="S37" s="357"/>
      <c r="T37" s="227" t="str">
        <f t="shared" si="1"/>
        <v/>
      </c>
      <c r="U37" s="230"/>
      <c r="V37" s="53"/>
      <c r="W37" s="54"/>
      <c r="X37" s="53"/>
      <c r="Y37" s="55"/>
      <c r="Z37" s="224"/>
      <c r="AA37" s="224"/>
      <c r="AB37" s="224"/>
      <c r="AC37" s="224"/>
      <c r="AD37" s="349"/>
      <c r="AE37" s="349"/>
      <c r="AF37" s="349"/>
      <c r="AG37" t="s">
        <v>433</v>
      </c>
      <c r="AH37" s="26" t="s">
        <v>220</v>
      </c>
      <c r="AI37" s="26"/>
      <c r="AJ37" s="26"/>
      <c r="AN37" s="26"/>
      <c r="AO37" s="32" t="s">
        <v>568</v>
      </c>
      <c r="AP37" s="26"/>
      <c r="AQ37" s="11"/>
      <c r="AR37" s="29"/>
      <c r="AS37" s="30"/>
      <c r="AT37" s="7"/>
      <c r="AU37" s="14"/>
      <c r="AV37" s="31"/>
      <c r="AW37" s="22"/>
      <c r="AX37" s="14"/>
      <c r="AY37" s="14"/>
      <c r="AZ37" s="14"/>
      <c r="BA37" s="11"/>
      <c r="BB37" s="11"/>
      <c r="BC37" s="11"/>
      <c r="BD37" s="11"/>
      <c r="BE37" s="11"/>
    </row>
    <row r="38" spans="1:57">
      <c r="A38" s="284">
        <v>16</v>
      </c>
      <c r="B38" s="301"/>
      <c r="C38" s="307"/>
      <c r="D38" s="56"/>
      <c r="E38" s="308"/>
      <c r="F38" s="305"/>
      <c r="G38" s="306"/>
      <c r="H38" s="303"/>
      <c r="I38" s="303"/>
      <c r="J38" s="303"/>
      <c r="K38" s="303"/>
      <c r="L38" s="303"/>
      <c r="M38" s="303"/>
      <c r="N38" s="300"/>
      <c r="O38" s="283">
        <f t="shared" si="0"/>
        <v>0</v>
      </c>
      <c r="P38" s="24"/>
      <c r="Q38" s="24"/>
      <c r="R38" s="24"/>
      <c r="S38" s="357"/>
      <c r="T38" s="227" t="str">
        <f t="shared" si="1"/>
        <v/>
      </c>
      <c r="U38" s="230"/>
      <c r="V38" s="53"/>
      <c r="W38" s="54"/>
      <c r="X38" s="53"/>
      <c r="Y38" s="55"/>
      <c r="Z38" s="224"/>
      <c r="AA38" s="224"/>
      <c r="AB38" s="224"/>
      <c r="AC38" s="224"/>
      <c r="AD38" s="349"/>
      <c r="AE38" s="349"/>
      <c r="AF38" s="349"/>
      <c r="AG38" t="s">
        <v>106</v>
      </c>
      <c r="AH38" s="26" t="s">
        <v>549</v>
      </c>
      <c r="AI38" s="338"/>
      <c r="AN38" s="35"/>
      <c r="AO38" t="s">
        <v>569</v>
      </c>
      <c r="AP38" s="26"/>
      <c r="AQ38" s="11"/>
      <c r="AR38" s="29"/>
      <c r="AS38" s="30"/>
      <c r="AT38" s="7"/>
      <c r="AU38" s="14"/>
      <c r="AV38" s="31"/>
      <c r="AW38" s="22"/>
      <c r="AX38" s="14"/>
      <c r="AY38" s="14"/>
      <c r="AZ38" s="14"/>
      <c r="BA38" s="11"/>
      <c r="BB38" s="11"/>
      <c r="BC38" s="11"/>
      <c r="BD38" s="11"/>
      <c r="BE38" s="11"/>
    </row>
    <row r="39" spans="1:57">
      <c r="A39" s="284">
        <v>17</v>
      </c>
      <c r="B39" s="301"/>
      <c r="C39" s="307"/>
      <c r="D39" s="56"/>
      <c r="E39" s="308"/>
      <c r="F39" s="305"/>
      <c r="G39" s="306"/>
      <c r="H39" s="303"/>
      <c r="I39" s="303"/>
      <c r="J39" s="303"/>
      <c r="K39" s="303"/>
      <c r="L39" s="303"/>
      <c r="M39" s="303"/>
      <c r="N39" s="300"/>
      <c r="O39" s="283">
        <f t="shared" si="0"/>
        <v>0</v>
      </c>
      <c r="P39" s="24"/>
      <c r="Q39" s="24"/>
      <c r="R39" s="24"/>
      <c r="S39" s="357"/>
      <c r="T39" s="227" t="str">
        <f t="shared" si="1"/>
        <v/>
      </c>
      <c r="U39" s="230"/>
      <c r="V39" s="53"/>
      <c r="W39" s="54"/>
      <c r="X39" s="53"/>
      <c r="Y39" s="55"/>
      <c r="Z39" s="224"/>
      <c r="AA39" s="224"/>
      <c r="AB39" s="224"/>
      <c r="AC39" s="224"/>
      <c r="AD39" s="349"/>
      <c r="AE39" s="349"/>
      <c r="AF39" s="349"/>
      <c r="AG39" t="s">
        <v>399</v>
      </c>
      <c r="AH39" s="26" t="s">
        <v>402</v>
      </c>
      <c r="AI39" s="338"/>
      <c r="AN39" s="35"/>
      <c r="AO39" t="s">
        <v>570</v>
      </c>
      <c r="AP39" s="26"/>
      <c r="AQ39" s="11"/>
      <c r="AR39" s="29"/>
      <c r="AS39" s="30"/>
      <c r="AT39" s="7"/>
      <c r="AU39" s="14"/>
      <c r="AV39" s="31"/>
      <c r="AW39" s="22"/>
      <c r="AX39" s="14"/>
      <c r="AY39" s="14"/>
      <c r="AZ39" s="14"/>
      <c r="BA39" s="11"/>
      <c r="BB39" s="11"/>
      <c r="BC39" s="11"/>
      <c r="BD39" s="11"/>
      <c r="BE39" s="11"/>
    </row>
    <row r="40" spans="1:57">
      <c r="A40" s="284">
        <v>18</v>
      </c>
      <c r="B40" s="301"/>
      <c r="C40" s="307"/>
      <c r="D40" s="56"/>
      <c r="E40" s="308"/>
      <c r="F40" s="302"/>
      <c r="G40" s="306"/>
      <c r="H40" s="303"/>
      <c r="I40" s="303"/>
      <c r="J40" s="303"/>
      <c r="K40" s="303"/>
      <c r="L40" s="303"/>
      <c r="M40" s="303"/>
      <c r="N40" s="300"/>
      <c r="O40" s="283">
        <f t="shared" si="0"/>
        <v>0</v>
      </c>
      <c r="P40" s="24"/>
      <c r="Q40" s="24"/>
      <c r="R40" s="24"/>
      <c r="S40" s="357"/>
      <c r="T40" s="227" t="str">
        <f t="shared" si="1"/>
        <v/>
      </c>
      <c r="U40" s="230"/>
      <c r="V40" s="53"/>
      <c r="W40" s="54"/>
      <c r="X40" s="53"/>
      <c r="Y40" s="55"/>
      <c r="Z40" s="224"/>
      <c r="AA40" s="224"/>
      <c r="AB40" s="224"/>
      <c r="AC40" s="224"/>
      <c r="AD40" s="349"/>
      <c r="AE40" s="349"/>
      <c r="AF40" s="349"/>
      <c r="AH40" s="26"/>
      <c r="AI40" s="26"/>
      <c r="AK40" s="338"/>
      <c r="AL40" s="338"/>
      <c r="AM40" s="338"/>
      <c r="AN40" s="338"/>
      <c r="AO40" t="s">
        <v>571</v>
      </c>
      <c r="AP40" s="26"/>
      <c r="AQ40" s="11"/>
      <c r="AR40" s="14"/>
      <c r="AS40" s="14"/>
      <c r="AT40" s="14"/>
      <c r="AU40" s="14"/>
      <c r="AV40" s="31"/>
      <c r="AW40" s="22"/>
      <c r="AX40" s="14"/>
      <c r="AY40" s="14"/>
      <c r="AZ40" s="14"/>
      <c r="BA40" s="11"/>
      <c r="BB40" s="11"/>
      <c r="BC40" s="11"/>
      <c r="BD40" s="11"/>
      <c r="BE40" s="11"/>
    </row>
    <row r="41" spans="1:57">
      <c r="A41" s="284">
        <v>19</v>
      </c>
      <c r="B41" s="301"/>
      <c r="C41" s="307"/>
      <c r="D41" s="56"/>
      <c r="E41" s="308"/>
      <c r="F41" s="302"/>
      <c r="G41" s="306"/>
      <c r="H41" s="303"/>
      <c r="I41" s="303"/>
      <c r="J41" s="303"/>
      <c r="K41" s="303"/>
      <c r="L41" s="303"/>
      <c r="M41" s="303"/>
      <c r="N41" s="300"/>
      <c r="O41" s="283">
        <f t="shared" si="0"/>
        <v>0</v>
      </c>
      <c r="P41" s="24"/>
      <c r="Q41" s="24"/>
      <c r="R41" s="24"/>
      <c r="S41" s="357"/>
      <c r="T41" s="227" t="str">
        <f t="shared" si="1"/>
        <v/>
      </c>
      <c r="U41" s="230"/>
      <c r="V41" s="53"/>
      <c r="W41" s="54"/>
      <c r="X41" s="53"/>
      <c r="Y41" s="55"/>
      <c r="Z41" s="224"/>
      <c r="AA41" s="224"/>
      <c r="AB41" s="224"/>
      <c r="AC41" s="224"/>
      <c r="AD41" s="349"/>
      <c r="AE41" s="349"/>
      <c r="AF41" s="349"/>
      <c r="AG41" t="s">
        <v>434</v>
      </c>
      <c r="AH41" s="26" t="s">
        <v>435</v>
      </c>
      <c r="AI41" s="26"/>
      <c r="AJ41" s="338"/>
      <c r="AK41" s="338"/>
      <c r="AL41" s="338"/>
      <c r="AM41" s="338"/>
      <c r="AN41" s="338"/>
      <c r="AO41" t="s">
        <v>572</v>
      </c>
      <c r="AP41" s="26"/>
      <c r="AQ41" s="11"/>
      <c r="AR41" s="29"/>
      <c r="AS41" s="30"/>
      <c r="AT41" s="7"/>
      <c r="AU41" s="14"/>
      <c r="AV41" s="31"/>
      <c r="AW41" s="22"/>
      <c r="AX41" s="14"/>
      <c r="AY41" s="14"/>
      <c r="AZ41" s="14"/>
      <c r="BA41" s="11"/>
      <c r="BB41" s="11"/>
      <c r="BC41" s="11"/>
      <c r="BD41" s="11"/>
      <c r="BE41" s="11"/>
    </row>
    <row r="42" spans="1:57">
      <c r="A42" s="284">
        <v>20</v>
      </c>
      <c r="B42" s="301"/>
      <c r="C42" s="307"/>
      <c r="D42" s="56"/>
      <c r="E42" s="308"/>
      <c r="F42" s="302"/>
      <c r="G42" s="306"/>
      <c r="H42" s="303"/>
      <c r="I42" s="303"/>
      <c r="J42" s="303"/>
      <c r="K42" s="303"/>
      <c r="L42" s="303"/>
      <c r="M42" s="303"/>
      <c r="N42" s="300"/>
      <c r="O42" s="283">
        <f t="shared" si="0"/>
        <v>0</v>
      </c>
      <c r="P42" s="24"/>
      <c r="Q42" s="24"/>
      <c r="R42" s="24"/>
      <c r="S42" s="357"/>
      <c r="T42" s="227" t="str">
        <f t="shared" si="1"/>
        <v/>
      </c>
      <c r="U42" s="230"/>
      <c r="V42" s="53"/>
      <c r="W42" s="54"/>
      <c r="X42" s="53"/>
      <c r="Y42" s="55"/>
      <c r="Z42" s="224"/>
      <c r="AA42" s="224"/>
      <c r="AB42" s="224"/>
      <c r="AC42" s="224"/>
      <c r="AD42" s="349"/>
      <c r="AE42" s="349"/>
      <c r="AF42" s="349"/>
      <c r="AG42" s="25" t="s">
        <v>110</v>
      </c>
      <c r="AH42" s="26" t="s">
        <v>400</v>
      </c>
      <c r="AI42" s="26"/>
      <c r="AJ42" s="338"/>
      <c r="AK42" s="338"/>
      <c r="AL42" s="338"/>
      <c r="AM42" s="338"/>
      <c r="AN42" s="338"/>
      <c r="AO42" t="s">
        <v>573</v>
      </c>
      <c r="AP42" s="26"/>
      <c r="AQ42" s="11"/>
      <c r="AR42" s="14"/>
      <c r="AS42" s="14"/>
      <c r="AT42" s="14"/>
      <c r="AU42" s="14"/>
      <c r="AV42" s="31"/>
      <c r="AW42" s="22"/>
      <c r="AX42" s="14"/>
      <c r="AY42" s="14"/>
      <c r="AZ42" s="14"/>
      <c r="BA42" s="11"/>
      <c r="BB42" s="11"/>
      <c r="BC42" s="11"/>
      <c r="BD42" s="11"/>
      <c r="BE42" s="11"/>
    </row>
    <row r="43" spans="1:57">
      <c r="A43" s="284">
        <v>21</v>
      </c>
      <c r="B43" s="301"/>
      <c r="C43" s="307"/>
      <c r="D43" s="56"/>
      <c r="E43" s="310"/>
      <c r="F43" s="302"/>
      <c r="G43" s="306"/>
      <c r="H43" s="303"/>
      <c r="I43" s="303"/>
      <c r="J43" s="303"/>
      <c r="K43" s="303"/>
      <c r="L43" s="303"/>
      <c r="M43" s="303"/>
      <c r="N43" s="300"/>
      <c r="O43" s="283">
        <f t="shared" si="0"/>
        <v>0</v>
      </c>
      <c r="P43" s="24"/>
      <c r="Q43" s="24"/>
      <c r="R43" s="24"/>
      <c r="S43" s="357"/>
      <c r="T43" s="227" t="str">
        <f t="shared" si="1"/>
        <v/>
      </c>
      <c r="U43" s="230"/>
      <c r="V43" s="53"/>
      <c r="W43" s="54"/>
      <c r="X43" s="53"/>
      <c r="Y43" s="55"/>
      <c r="Z43" s="224"/>
      <c r="AA43" s="224"/>
      <c r="AB43" s="224"/>
      <c r="AC43" s="224"/>
      <c r="AD43" s="349"/>
      <c r="AE43" s="349"/>
      <c r="AF43" s="349"/>
      <c r="AG43" s="25" t="s">
        <v>436</v>
      </c>
      <c r="AH43" s="26" t="s">
        <v>548</v>
      </c>
      <c r="AI43" s="26"/>
      <c r="AJ43" s="338"/>
      <c r="AK43" s="338"/>
      <c r="AL43" s="338"/>
      <c r="AM43" s="338"/>
      <c r="AN43" s="338"/>
      <c r="AO43" t="s">
        <v>574</v>
      </c>
      <c r="AP43" s="26"/>
      <c r="AQ43" s="11"/>
      <c r="AR43" s="29"/>
      <c r="AS43" s="30"/>
      <c r="AT43" s="7"/>
      <c r="AU43" s="14"/>
      <c r="AV43" s="31"/>
      <c r="AW43" s="22"/>
      <c r="AX43" s="14"/>
      <c r="AY43" s="14"/>
      <c r="AZ43" s="14"/>
      <c r="BA43" s="11"/>
      <c r="BB43" s="11"/>
      <c r="BC43" s="11"/>
      <c r="BD43" s="11"/>
      <c r="BE43" s="11"/>
    </row>
    <row r="44" spans="1:57">
      <c r="A44" s="284">
        <v>22</v>
      </c>
      <c r="B44" s="301"/>
      <c r="C44" s="307"/>
      <c r="D44" s="56"/>
      <c r="E44" s="311"/>
      <c r="F44" s="302"/>
      <c r="G44" s="306"/>
      <c r="H44" s="303"/>
      <c r="I44" s="303"/>
      <c r="J44" s="303"/>
      <c r="K44" s="303"/>
      <c r="L44" s="303"/>
      <c r="M44" s="303"/>
      <c r="N44" s="300"/>
      <c r="O44" s="283">
        <f t="shared" si="0"/>
        <v>0</v>
      </c>
      <c r="P44" s="24"/>
      <c r="Q44" s="24"/>
      <c r="R44" s="24"/>
      <c r="S44" s="357"/>
      <c r="T44" s="227" t="str">
        <f t="shared" si="1"/>
        <v/>
      </c>
      <c r="U44" s="230"/>
      <c r="V44" s="53"/>
      <c r="W44" s="54"/>
      <c r="X44" s="53"/>
      <c r="Y44" s="55"/>
      <c r="Z44" s="224"/>
      <c r="AA44" s="224"/>
      <c r="AB44" s="224"/>
      <c r="AC44" s="224"/>
      <c r="AD44" s="349"/>
      <c r="AE44" s="349"/>
      <c r="AF44" s="349"/>
      <c r="AG44" s="25" t="s">
        <v>141</v>
      </c>
      <c r="AH44" s="26" t="s">
        <v>401</v>
      </c>
      <c r="AI44" s="26"/>
      <c r="AJ44" s="338"/>
      <c r="AK44" s="338"/>
      <c r="AL44" s="338"/>
      <c r="AM44" s="338"/>
      <c r="AN44" s="338"/>
      <c r="AO44" t="s">
        <v>575</v>
      </c>
      <c r="AP44" s="26"/>
      <c r="AQ44" s="11"/>
      <c r="AR44" s="14"/>
      <c r="AS44" s="14"/>
      <c r="AT44" s="14"/>
      <c r="AU44" s="14"/>
      <c r="AV44" s="31"/>
      <c r="AW44" s="22"/>
      <c r="AX44" s="14"/>
      <c r="AY44" s="14"/>
      <c r="AZ44" s="14"/>
      <c r="BA44" s="11"/>
      <c r="BB44" s="11"/>
      <c r="BC44" s="11"/>
      <c r="BD44" s="11"/>
      <c r="BE44" s="11"/>
    </row>
    <row r="45" spans="1:57">
      <c r="A45" s="284">
        <v>23</v>
      </c>
      <c r="B45" s="285"/>
      <c r="C45" s="312"/>
      <c r="D45" s="287"/>
      <c r="E45" s="287"/>
      <c r="F45" s="287"/>
      <c r="G45" s="312"/>
      <c r="H45" s="312"/>
      <c r="I45" s="313"/>
      <c r="J45" s="313"/>
      <c r="K45" s="313"/>
      <c r="L45" s="313"/>
      <c r="M45" s="313"/>
      <c r="N45" s="300"/>
      <c r="O45" s="283">
        <f t="shared" si="0"/>
        <v>0</v>
      </c>
      <c r="P45" s="24"/>
      <c r="Q45" s="24"/>
      <c r="R45" s="24"/>
      <c r="S45" s="357"/>
      <c r="T45" s="227" t="str">
        <f t="shared" si="1"/>
        <v/>
      </c>
      <c r="U45" s="230"/>
      <c r="V45" s="53"/>
      <c r="W45" s="54"/>
      <c r="X45" s="53"/>
      <c r="Y45" s="55"/>
      <c r="Z45" s="224"/>
      <c r="AA45" s="224"/>
      <c r="AB45" s="224"/>
      <c r="AC45" s="224"/>
      <c r="AD45" s="349"/>
      <c r="AE45" s="349"/>
      <c r="AF45" s="349"/>
      <c r="AG45" t="s">
        <v>142</v>
      </c>
      <c r="AH45" s="26" t="s">
        <v>220</v>
      </c>
      <c r="AI45" s="338"/>
      <c r="AJ45" s="338"/>
      <c r="AK45" s="338"/>
      <c r="AL45" s="338"/>
      <c r="AM45" s="338"/>
      <c r="AN45" s="338"/>
      <c r="AO45" t="s">
        <v>576</v>
      </c>
      <c r="AP45" s="26"/>
      <c r="AQ45" s="11"/>
      <c r="AR45" s="29"/>
      <c r="AS45" s="30"/>
      <c r="AT45" s="7"/>
      <c r="AU45" s="14"/>
      <c r="AV45" s="31"/>
      <c r="AW45" s="22"/>
      <c r="AX45" s="14"/>
      <c r="AY45" s="14"/>
      <c r="AZ45" s="14"/>
      <c r="BA45" s="11"/>
      <c r="BB45" s="11"/>
      <c r="BC45" s="11"/>
      <c r="BD45" s="11"/>
      <c r="BE45" s="11"/>
    </row>
    <row r="46" spans="1:57">
      <c r="A46" s="284">
        <v>24</v>
      </c>
      <c r="B46" s="285"/>
      <c r="C46" s="312"/>
      <c r="D46" s="287"/>
      <c r="E46" s="287"/>
      <c r="F46" s="287"/>
      <c r="G46" s="312"/>
      <c r="H46" s="312"/>
      <c r="I46" s="313"/>
      <c r="J46" s="313"/>
      <c r="K46" s="313"/>
      <c r="L46" s="313"/>
      <c r="M46" s="313"/>
      <c r="N46" s="300"/>
      <c r="O46" s="283">
        <f t="shared" si="0"/>
        <v>0</v>
      </c>
      <c r="P46" s="24"/>
      <c r="Q46" s="24"/>
      <c r="R46" s="24"/>
      <c r="S46" s="357"/>
      <c r="T46" s="227" t="str">
        <f t="shared" si="1"/>
        <v/>
      </c>
      <c r="U46" s="230"/>
      <c r="V46" s="53"/>
      <c r="W46" s="54"/>
      <c r="X46" s="53"/>
      <c r="Y46" s="55"/>
      <c r="Z46" s="224"/>
      <c r="AA46" s="224"/>
      <c r="AB46" s="224"/>
      <c r="AC46" s="224"/>
      <c r="AD46" s="349"/>
      <c r="AE46" s="349"/>
      <c r="AF46" s="349"/>
      <c r="AG46" t="s">
        <v>555</v>
      </c>
      <c r="AH46" s="26" t="s">
        <v>405</v>
      </c>
      <c r="AI46" s="338"/>
      <c r="AJ46" s="338"/>
      <c r="AK46" s="338"/>
      <c r="AL46" s="338"/>
      <c r="AM46" s="338"/>
      <c r="AN46" s="338"/>
      <c r="AO46" s="27" t="s">
        <v>108</v>
      </c>
      <c r="AP46" s="26"/>
      <c r="AQ46" s="11"/>
      <c r="AR46" s="14"/>
      <c r="AS46" s="14"/>
      <c r="AT46" s="14"/>
      <c r="AU46" s="14"/>
      <c r="AV46" s="31"/>
      <c r="AW46" s="22"/>
      <c r="AX46" s="14"/>
      <c r="AY46" s="14"/>
      <c r="AZ46" s="14"/>
      <c r="BA46" s="11"/>
      <c r="BB46" s="11"/>
      <c r="BC46" s="11"/>
      <c r="BD46" s="11"/>
      <c r="BE46" s="11"/>
    </row>
    <row r="47" spans="1:57">
      <c r="A47" s="284">
        <v>25</v>
      </c>
      <c r="B47" s="285"/>
      <c r="C47" s="312"/>
      <c r="D47" s="287"/>
      <c r="E47" s="287"/>
      <c r="F47" s="287"/>
      <c r="G47" s="312"/>
      <c r="H47" s="312"/>
      <c r="I47" s="313"/>
      <c r="J47" s="313"/>
      <c r="K47" s="313"/>
      <c r="L47" s="313"/>
      <c r="M47" s="313"/>
      <c r="N47" s="300"/>
      <c r="O47" s="283">
        <f t="shared" si="0"/>
        <v>0</v>
      </c>
      <c r="P47" s="24"/>
      <c r="Q47" s="24"/>
      <c r="R47" s="24"/>
      <c r="S47" s="357"/>
      <c r="T47" s="227" t="str">
        <f t="shared" si="1"/>
        <v/>
      </c>
      <c r="U47" s="230"/>
      <c r="V47" s="53"/>
      <c r="W47" s="54"/>
      <c r="X47" s="53"/>
      <c r="Y47" s="55"/>
      <c r="Z47" s="224"/>
      <c r="AA47" s="224"/>
      <c r="AB47" s="224"/>
      <c r="AC47" s="224"/>
      <c r="AD47" s="349"/>
      <c r="AE47" s="349"/>
      <c r="AF47" s="349"/>
      <c r="AG47" t="s">
        <v>556</v>
      </c>
      <c r="AH47" s="26" t="s">
        <v>400</v>
      </c>
      <c r="AI47" s="338"/>
      <c r="AJ47" s="338"/>
      <c r="AK47" s="338"/>
      <c r="AL47" s="338"/>
      <c r="AM47" s="338"/>
      <c r="AN47" s="338"/>
      <c r="AO47" s="27" t="s">
        <v>109</v>
      </c>
      <c r="AP47" s="26"/>
      <c r="AQ47" s="11"/>
      <c r="AR47" s="29"/>
      <c r="AS47" s="30"/>
      <c r="AT47" s="7"/>
      <c r="AU47" s="14"/>
      <c r="AV47" s="31"/>
      <c r="AW47" s="22"/>
      <c r="AX47" s="14"/>
      <c r="AY47" s="14"/>
      <c r="AZ47" s="14"/>
      <c r="BA47" s="11"/>
      <c r="BB47" s="11"/>
      <c r="BC47" s="11"/>
      <c r="BD47" s="11"/>
      <c r="BE47" s="11"/>
    </row>
    <row r="48" spans="1:57">
      <c r="A48" s="284">
        <v>26</v>
      </c>
      <c r="B48" s="285"/>
      <c r="C48" s="312"/>
      <c r="D48" s="287"/>
      <c r="E48" s="287"/>
      <c r="F48" s="287"/>
      <c r="G48" s="312"/>
      <c r="H48" s="312"/>
      <c r="I48" s="313"/>
      <c r="J48" s="313"/>
      <c r="K48" s="313"/>
      <c r="L48" s="313"/>
      <c r="M48" s="313"/>
      <c r="N48" s="300"/>
      <c r="O48" s="283">
        <f t="shared" si="0"/>
        <v>0</v>
      </c>
      <c r="P48" s="24"/>
      <c r="Q48" s="24"/>
      <c r="R48" s="24"/>
      <c r="S48" s="357"/>
      <c r="T48" s="227" t="str">
        <f t="shared" si="1"/>
        <v/>
      </c>
      <c r="U48" s="230"/>
      <c r="V48" s="53"/>
      <c r="W48" s="54"/>
      <c r="X48" s="53"/>
      <c r="Y48" s="55"/>
      <c r="Z48" s="224"/>
      <c r="AA48" s="224"/>
      <c r="AB48" s="224"/>
      <c r="AC48" s="224"/>
      <c r="AD48" s="349"/>
      <c r="AE48" s="349"/>
      <c r="AF48" s="349"/>
      <c r="AG48" s="25" t="s">
        <v>141</v>
      </c>
      <c r="AH48" s="26" t="s">
        <v>401</v>
      </c>
      <c r="AI48" s="338"/>
      <c r="AJ48" s="338"/>
      <c r="AK48" s="338"/>
      <c r="AL48" s="338"/>
      <c r="AM48" s="338"/>
      <c r="AN48" s="338"/>
      <c r="AO48" s="27" t="s">
        <v>145</v>
      </c>
      <c r="AP48" s="26"/>
      <c r="AQ48" s="11"/>
      <c r="AR48" s="14"/>
      <c r="AS48" s="14"/>
      <c r="AT48" s="14"/>
      <c r="AU48" s="14"/>
      <c r="AV48" s="31"/>
      <c r="AW48" s="22"/>
      <c r="AX48" s="14"/>
      <c r="AY48" s="14"/>
      <c r="AZ48" s="14"/>
      <c r="BA48" s="11"/>
      <c r="BB48" s="11"/>
      <c r="BC48" s="11"/>
      <c r="BD48" s="11"/>
      <c r="BE48" s="11"/>
    </row>
    <row r="49" spans="1:57">
      <c r="A49" s="284">
        <v>27</v>
      </c>
      <c r="B49" s="285"/>
      <c r="C49" s="312"/>
      <c r="D49" s="287"/>
      <c r="E49" s="287"/>
      <c r="F49" s="287"/>
      <c r="G49" s="312"/>
      <c r="H49" s="312"/>
      <c r="I49" s="313"/>
      <c r="J49" s="313"/>
      <c r="K49" s="313"/>
      <c r="L49" s="313"/>
      <c r="M49" s="313"/>
      <c r="N49" s="300"/>
      <c r="O49" s="283">
        <f t="shared" si="0"/>
        <v>0</v>
      </c>
      <c r="P49" s="24"/>
      <c r="Q49" s="24"/>
      <c r="R49" s="24"/>
      <c r="S49" s="357"/>
      <c r="T49" s="227" t="str">
        <f t="shared" si="1"/>
        <v/>
      </c>
      <c r="U49" s="230"/>
      <c r="V49" s="53"/>
      <c r="W49" s="54"/>
      <c r="X49" s="53"/>
      <c r="Y49" s="55"/>
      <c r="Z49" s="224"/>
      <c r="AA49" s="224"/>
      <c r="AB49" s="224"/>
      <c r="AC49" s="224"/>
      <c r="AD49" s="349"/>
      <c r="AE49" s="349"/>
      <c r="AF49" s="349"/>
      <c r="AG49" t="s">
        <v>142</v>
      </c>
      <c r="AH49" s="26" t="s">
        <v>220</v>
      </c>
      <c r="AI49" s="338"/>
      <c r="AJ49" s="338"/>
      <c r="AK49" s="338"/>
      <c r="AL49" s="338"/>
      <c r="AM49" s="338"/>
      <c r="AN49" s="338"/>
      <c r="AO49" t="s">
        <v>417</v>
      </c>
      <c r="AP49" s="26"/>
      <c r="AQ49" s="11"/>
      <c r="AR49" s="29"/>
      <c r="AS49" s="30"/>
      <c r="AT49" s="7"/>
      <c r="AU49" s="14"/>
      <c r="AV49" s="31"/>
      <c r="AW49" s="22"/>
      <c r="AX49" s="14"/>
      <c r="AY49" s="14"/>
      <c r="AZ49" s="14"/>
      <c r="BA49" s="11"/>
      <c r="BB49" s="11"/>
      <c r="BC49" s="11"/>
      <c r="BD49" s="11"/>
      <c r="BE49" s="11"/>
    </row>
    <row r="50" spans="1:57">
      <c r="A50" s="284">
        <v>28</v>
      </c>
      <c r="B50" s="285"/>
      <c r="C50" s="312"/>
      <c r="D50" s="286"/>
      <c r="E50" s="287"/>
      <c r="F50" s="287"/>
      <c r="G50" s="312"/>
      <c r="H50" s="312"/>
      <c r="I50" s="313"/>
      <c r="J50" s="313"/>
      <c r="K50" s="313"/>
      <c r="L50" s="313"/>
      <c r="M50" s="313"/>
      <c r="N50" s="300"/>
      <c r="O50" s="283">
        <f t="shared" si="0"/>
        <v>0</v>
      </c>
      <c r="P50" s="24"/>
      <c r="Q50" s="24"/>
      <c r="R50" s="24"/>
      <c r="S50" s="357"/>
      <c r="T50" s="227" t="str">
        <f t="shared" si="1"/>
        <v/>
      </c>
      <c r="U50" s="230"/>
      <c r="V50" s="53"/>
      <c r="W50" s="54"/>
      <c r="X50" s="53"/>
      <c r="Y50" s="55"/>
      <c r="Z50" s="224"/>
      <c r="AA50" s="224"/>
      <c r="AB50" s="224"/>
      <c r="AC50" s="224"/>
      <c r="AD50" s="349"/>
      <c r="AE50" s="349"/>
      <c r="AF50" s="349"/>
      <c r="AG50" s="28" t="s">
        <v>112</v>
      </c>
      <c r="AH50" s="26" t="s">
        <v>549</v>
      </c>
      <c r="AI50" s="338"/>
      <c r="AJ50" s="338"/>
      <c r="AK50" s="338"/>
      <c r="AL50" s="338"/>
      <c r="AM50" s="338"/>
      <c r="AN50" s="338"/>
      <c r="AO50" t="s">
        <v>418</v>
      </c>
      <c r="AP50" s="26"/>
      <c r="AQ50" s="11"/>
      <c r="AR50" s="14"/>
      <c r="AS50" s="14"/>
      <c r="AT50" s="14"/>
      <c r="AU50" s="14"/>
      <c r="AV50" s="31"/>
      <c r="AW50" s="22"/>
      <c r="AX50" s="14"/>
      <c r="AY50" s="14"/>
      <c r="AZ50" s="14"/>
      <c r="BA50" s="11"/>
      <c r="BB50" s="11"/>
      <c r="BC50" s="11"/>
      <c r="BD50" s="11"/>
      <c r="BE50" s="11"/>
    </row>
    <row r="51" spans="1:57">
      <c r="A51" s="284">
        <v>29</v>
      </c>
      <c r="B51" s="285"/>
      <c r="C51" s="312"/>
      <c r="D51" s="286"/>
      <c r="E51" s="287"/>
      <c r="F51" s="287"/>
      <c r="G51" s="312"/>
      <c r="H51" s="313"/>
      <c r="I51" s="313"/>
      <c r="J51" s="313"/>
      <c r="K51" s="313"/>
      <c r="L51" s="313"/>
      <c r="M51" s="313"/>
      <c r="N51" s="300"/>
      <c r="O51" s="283">
        <f t="shared" si="0"/>
        <v>0</v>
      </c>
      <c r="P51" s="24"/>
      <c r="Q51" s="24"/>
      <c r="R51" s="24"/>
      <c r="S51" s="357"/>
      <c r="T51" s="227" t="str">
        <f t="shared" si="1"/>
        <v/>
      </c>
      <c r="U51" s="230"/>
      <c r="V51" s="53"/>
      <c r="W51" s="54"/>
      <c r="X51" s="53"/>
      <c r="Y51" s="55"/>
      <c r="Z51" s="224"/>
      <c r="AA51" s="224"/>
      <c r="AB51" s="224"/>
      <c r="AC51" s="224"/>
      <c r="AD51" s="349"/>
      <c r="AE51" s="349"/>
      <c r="AF51" s="349"/>
      <c r="AG51" s="25" t="s">
        <v>63</v>
      </c>
      <c r="AH51" s="26" t="s">
        <v>402</v>
      </c>
      <c r="AI51" s="338"/>
      <c r="AJ51" s="338"/>
      <c r="AK51" s="338"/>
      <c r="AL51" s="338"/>
      <c r="AM51" s="338"/>
      <c r="AN51" s="338"/>
      <c r="AO51" t="s">
        <v>419</v>
      </c>
      <c r="AP51" s="338"/>
      <c r="AQ51" s="11"/>
      <c r="AR51" s="29"/>
      <c r="AS51" s="30"/>
      <c r="AT51" s="31"/>
      <c r="AU51" s="14"/>
      <c r="AV51" s="31"/>
      <c r="AW51" s="22"/>
      <c r="AX51" s="14"/>
      <c r="AY51" s="14"/>
      <c r="AZ51" s="14"/>
      <c r="BA51" s="11"/>
      <c r="BB51" s="11"/>
      <c r="BC51" s="11"/>
      <c r="BD51" s="11"/>
      <c r="BE51" s="11"/>
    </row>
    <row r="52" spans="1:57">
      <c r="A52" s="284">
        <v>30</v>
      </c>
      <c r="B52" s="285"/>
      <c r="C52" s="312"/>
      <c r="D52" s="286"/>
      <c r="E52" s="287"/>
      <c r="F52" s="287"/>
      <c r="G52" s="312"/>
      <c r="H52" s="312"/>
      <c r="I52" s="313"/>
      <c r="J52" s="313"/>
      <c r="K52" s="313"/>
      <c r="L52" s="313"/>
      <c r="M52" s="313"/>
      <c r="N52" s="300"/>
      <c r="O52" s="283">
        <f t="shared" si="0"/>
        <v>0</v>
      </c>
      <c r="P52" s="24"/>
      <c r="Q52" s="24"/>
      <c r="R52" s="24"/>
      <c r="S52" s="357"/>
      <c r="T52" s="227" t="str">
        <f t="shared" si="1"/>
        <v/>
      </c>
      <c r="U52" s="230"/>
      <c r="V52" s="53"/>
      <c r="W52" s="54"/>
      <c r="X52" s="53"/>
      <c r="Y52" s="55"/>
      <c r="Z52" s="224"/>
      <c r="AA52" s="224"/>
      <c r="AB52" s="224"/>
      <c r="AC52" s="224"/>
      <c r="AD52" s="349"/>
      <c r="AE52" s="349"/>
      <c r="AF52" s="349"/>
      <c r="AG52" s="25" t="s">
        <v>111</v>
      </c>
      <c r="AH52" s="26" t="s">
        <v>437</v>
      </c>
      <c r="AI52" s="338"/>
      <c r="AJ52" s="338"/>
      <c r="AK52" s="338"/>
      <c r="AL52" s="338"/>
      <c r="AM52" s="338"/>
      <c r="AN52" s="338"/>
      <c r="AO52" t="s">
        <v>420</v>
      </c>
      <c r="AP52" s="338"/>
      <c r="AQ52" s="11"/>
      <c r="AR52" s="14"/>
      <c r="AS52" s="14"/>
      <c r="AT52" s="31"/>
      <c r="AU52" s="14"/>
      <c r="AV52" s="31"/>
      <c r="AW52" s="22"/>
      <c r="AX52" s="14"/>
      <c r="AY52" s="14"/>
      <c r="AZ52" s="14"/>
      <c r="BA52" s="11"/>
      <c r="BB52" s="11"/>
      <c r="BC52" s="11"/>
      <c r="BD52" s="11"/>
      <c r="BE52" s="11"/>
    </row>
    <row r="53" spans="1:57">
      <c r="A53" s="284">
        <v>31</v>
      </c>
      <c r="B53" s="285"/>
      <c r="C53" s="312"/>
      <c r="D53" s="287"/>
      <c r="E53" s="287"/>
      <c r="F53" s="287"/>
      <c r="G53" s="312"/>
      <c r="H53" s="312"/>
      <c r="I53" s="313"/>
      <c r="J53" s="313"/>
      <c r="K53" s="313"/>
      <c r="L53" s="313"/>
      <c r="M53" s="313"/>
      <c r="N53" s="300"/>
      <c r="O53" s="283">
        <f t="shared" si="0"/>
        <v>0</v>
      </c>
      <c r="P53" s="24"/>
      <c r="Q53" s="24"/>
      <c r="R53" s="24"/>
      <c r="S53" s="357"/>
      <c r="T53" s="227" t="str">
        <f t="shared" si="1"/>
        <v/>
      </c>
      <c r="U53" s="230"/>
      <c r="V53" s="53"/>
      <c r="W53" s="54"/>
      <c r="X53" s="53"/>
      <c r="Y53" s="55"/>
      <c r="Z53" s="224"/>
      <c r="AA53" s="224"/>
      <c r="AB53" s="224"/>
      <c r="AC53" s="224"/>
      <c r="AD53" s="349"/>
      <c r="AE53" s="349"/>
      <c r="AF53" s="349"/>
      <c r="AG53" s="25" t="s">
        <v>118</v>
      </c>
      <c r="AH53" s="26" t="s">
        <v>403</v>
      </c>
      <c r="AI53" s="338"/>
      <c r="AJ53" s="338"/>
      <c r="AK53" s="338"/>
      <c r="AL53" s="338"/>
      <c r="AM53" s="338"/>
      <c r="AN53" s="338"/>
      <c r="AO53" t="s">
        <v>421</v>
      </c>
      <c r="AP53" s="338"/>
      <c r="AQ53" s="11"/>
      <c r="AR53" s="29"/>
      <c r="AS53" s="30"/>
      <c r="AT53" s="31"/>
      <c r="AU53" s="14"/>
      <c r="AV53" s="31"/>
      <c r="AW53" s="22"/>
      <c r="AX53" s="14"/>
      <c r="AY53" s="14"/>
      <c r="AZ53" s="14"/>
      <c r="BA53" s="11"/>
      <c r="BB53" s="11"/>
      <c r="BC53" s="11"/>
      <c r="BD53" s="11"/>
      <c r="BE53" s="11"/>
    </row>
    <row r="54" spans="1:57">
      <c r="A54" s="284">
        <v>32</v>
      </c>
      <c r="B54" s="285"/>
      <c r="C54" s="312"/>
      <c r="D54" s="286"/>
      <c r="E54" s="287"/>
      <c r="F54" s="287"/>
      <c r="G54" s="312"/>
      <c r="H54" s="312"/>
      <c r="I54" s="313"/>
      <c r="J54" s="313"/>
      <c r="K54" s="313"/>
      <c r="L54" s="313"/>
      <c r="M54" s="313"/>
      <c r="N54" s="300"/>
      <c r="O54" s="283">
        <f t="shared" si="0"/>
        <v>0</v>
      </c>
      <c r="P54" s="24"/>
      <c r="Q54" s="24"/>
      <c r="R54" s="24"/>
      <c r="S54" s="357"/>
      <c r="T54" s="227" t="str">
        <f t="shared" si="1"/>
        <v/>
      </c>
      <c r="U54" s="230"/>
      <c r="V54" s="53"/>
      <c r="W54" s="54"/>
      <c r="X54" s="53"/>
      <c r="Y54" s="55"/>
      <c r="Z54" s="224"/>
      <c r="AA54" s="224"/>
      <c r="AB54" s="224"/>
      <c r="AC54" s="224"/>
      <c r="AD54" s="349"/>
      <c r="AE54" s="349"/>
      <c r="AF54" s="349"/>
      <c r="AG54" t="s">
        <v>71</v>
      </c>
      <c r="AH54" s="26" t="s">
        <v>404</v>
      </c>
      <c r="AI54" s="338"/>
      <c r="AJ54" s="338"/>
      <c r="AK54" s="338"/>
      <c r="AL54" s="338"/>
      <c r="AM54" s="338"/>
      <c r="AN54" s="338"/>
      <c r="AO54" t="s">
        <v>422</v>
      </c>
      <c r="AP54" s="338"/>
      <c r="AQ54" s="11"/>
      <c r="AR54" s="29"/>
      <c r="AS54" s="30"/>
      <c r="AT54" s="31"/>
      <c r="AU54" s="14"/>
      <c r="AV54" s="31"/>
      <c r="AW54" s="22"/>
      <c r="AX54" s="14"/>
      <c r="AY54" s="14"/>
      <c r="AZ54" s="14"/>
      <c r="BA54" s="11"/>
      <c r="BB54" s="11"/>
      <c r="BC54" s="11"/>
      <c r="BD54" s="11"/>
      <c r="BE54" s="11"/>
    </row>
    <row r="55" spans="1:57">
      <c r="A55" s="284">
        <v>33</v>
      </c>
      <c r="B55" s="285"/>
      <c r="C55" s="312"/>
      <c r="D55" s="286"/>
      <c r="E55" s="287"/>
      <c r="F55" s="287"/>
      <c r="G55" s="312"/>
      <c r="H55" s="312"/>
      <c r="I55" s="313"/>
      <c r="J55" s="313"/>
      <c r="K55" s="313"/>
      <c r="L55" s="313"/>
      <c r="M55" s="313"/>
      <c r="N55" s="300"/>
      <c r="O55" s="283">
        <f t="shared" si="0"/>
        <v>0</v>
      </c>
      <c r="P55" s="24"/>
      <c r="Q55" s="24"/>
      <c r="R55" s="24"/>
      <c r="S55" s="357"/>
      <c r="T55" s="227" t="str">
        <f t="shared" si="1"/>
        <v/>
      </c>
      <c r="U55" s="230"/>
      <c r="V55" s="53"/>
      <c r="W55" s="54"/>
      <c r="X55" s="53"/>
      <c r="Y55" s="55"/>
      <c r="Z55" s="224"/>
      <c r="AA55" s="224"/>
      <c r="AB55" s="224"/>
      <c r="AC55" s="224"/>
      <c r="AD55" s="349"/>
      <c r="AE55" s="349"/>
      <c r="AF55" s="349"/>
      <c r="AG55" s="25" t="s">
        <v>438</v>
      </c>
      <c r="AH55" s="26" t="s">
        <v>548</v>
      </c>
      <c r="AI55" s="338"/>
      <c r="AJ55" s="338"/>
      <c r="AK55" s="338"/>
      <c r="AL55" s="338"/>
      <c r="AM55" s="338"/>
      <c r="AN55" s="338"/>
      <c r="AO55" s="351" t="s">
        <v>562</v>
      </c>
      <c r="AP55" s="338"/>
      <c r="AQ55" s="11"/>
      <c r="AR55" s="14"/>
      <c r="AS55" s="14"/>
      <c r="AT55" s="31"/>
      <c r="AU55" s="14"/>
      <c r="AV55" s="31"/>
      <c r="AW55" s="22"/>
      <c r="AX55" s="14"/>
      <c r="AY55" s="14"/>
      <c r="AZ55" s="14"/>
      <c r="BA55" s="11"/>
      <c r="BB55" s="11"/>
      <c r="BC55" s="11"/>
      <c r="BD55" s="11"/>
      <c r="BE55" s="11"/>
    </row>
    <row r="56" spans="1:57">
      <c r="A56" s="284">
        <v>34</v>
      </c>
      <c r="B56" s="285"/>
      <c r="C56" s="312"/>
      <c r="D56" s="287"/>
      <c r="E56" s="287"/>
      <c r="F56" s="287"/>
      <c r="G56" s="312"/>
      <c r="H56" s="312"/>
      <c r="I56" s="313"/>
      <c r="J56" s="313"/>
      <c r="K56" s="313"/>
      <c r="L56" s="313"/>
      <c r="M56" s="313"/>
      <c r="N56" s="300"/>
      <c r="O56" s="283">
        <f t="shared" si="0"/>
        <v>0</v>
      </c>
      <c r="P56" s="24"/>
      <c r="Q56" s="24"/>
      <c r="R56" s="24"/>
      <c r="S56" s="357"/>
      <c r="T56" s="227" t="str">
        <f t="shared" si="1"/>
        <v/>
      </c>
      <c r="U56" s="230"/>
      <c r="V56" s="53"/>
      <c r="W56" s="54"/>
      <c r="X56" s="53"/>
      <c r="Y56" s="55"/>
      <c r="Z56" s="224"/>
      <c r="AA56" s="224"/>
      <c r="AB56" s="224"/>
      <c r="AC56" s="224"/>
      <c r="AD56" s="349"/>
      <c r="AE56" s="349"/>
      <c r="AF56" s="349"/>
      <c r="AG56" s="25" t="s">
        <v>125</v>
      </c>
      <c r="AH56" s="26" t="s">
        <v>212</v>
      </c>
      <c r="AI56" s="338"/>
      <c r="AJ56" s="338"/>
      <c r="AK56" s="26"/>
      <c r="AL56" s="338"/>
      <c r="AM56" s="338"/>
      <c r="AN56" s="26"/>
      <c r="AO56" s="351" t="s">
        <v>113</v>
      </c>
      <c r="AP56" s="26"/>
      <c r="AQ56" s="11"/>
      <c r="AR56" s="29"/>
      <c r="AS56" s="30"/>
      <c r="AT56" s="31"/>
      <c r="AU56" s="14"/>
      <c r="AV56" s="31"/>
      <c r="AW56" s="22"/>
      <c r="AX56" s="14"/>
      <c r="AY56" s="14"/>
      <c r="AZ56" s="14"/>
      <c r="BA56" s="11"/>
      <c r="BB56" s="11"/>
      <c r="BC56" s="11"/>
      <c r="BD56" s="11"/>
      <c r="BE56" s="11"/>
    </row>
    <row r="57" spans="1:57">
      <c r="A57" s="284">
        <v>35</v>
      </c>
      <c r="B57" s="285"/>
      <c r="C57" s="312"/>
      <c r="D57" s="287"/>
      <c r="E57" s="287"/>
      <c r="F57" s="287"/>
      <c r="G57" s="312"/>
      <c r="H57" s="312"/>
      <c r="I57" s="313"/>
      <c r="J57" s="313"/>
      <c r="K57" s="313"/>
      <c r="L57" s="313"/>
      <c r="M57" s="313"/>
      <c r="N57" s="300"/>
      <c r="O57" s="283">
        <f t="shared" si="0"/>
        <v>0</v>
      </c>
      <c r="P57" s="24"/>
      <c r="Q57" s="24"/>
      <c r="R57" s="24"/>
      <c r="S57" s="357"/>
      <c r="T57" s="227" t="str">
        <f t="shared" si="1"/>
        <v/>
      </c>
      <c r="U57" s="230"/>
      <c r="V57" s="53"/>
      <c r="W57" s="54"/>
      <c r="X57" s="53"/>
      <c r="Y57" s="55"/>
      <c r="Z57" s="224"/>
      <c r="AA57" s="224"/>
      <c r="AB57" s="224"/>
      <c r="AC57" s="224"/>
      <c r="AD57" s="349"/>
      <c r="AE57" s="349"/>
      <c r="AF57" s="349"/>
      <c r="AG57" s="25" t="s">
        <v>439</v>
      </c>
      <c r="AH57" s="26" t="s">
        <v>440</v>
      </c>
      <c r="AI57" s="338"/>
      <c r="AJ57" s="338"/>
      <c r="AK57" s="338"/>
      <c r="AL57" s="338"/>
      <c r="AM57" s="338"/>
      <c r="AN57" s="338"/>
      <c r="AO57" s="351" t="s">
        <v>114</v>
      </c>
      <c r="AP57" s="338"/>
      <c r="AQ57" s="11"/>
      <c r="AR57" s="14"/>
      <c r="AS57" s="14"/>
      <c r="AT57" s="31"/>
      <c r="AU57" s="14"/>
      <c r="AV57" s="31"/>
      <c r="AW57" s="22"/>
      <c r="AX57" s="14"/>
      <c r="AY57" s="14"/>
      <c r="AZ57" s="14"/>
      <c r="BA57" s="11"/>
      <c r="BB57" s="11"/>
      <c r="BC57" s="11"/>
      <c r="BD57" s="11"/>
      <c r="BE57" s="11"/>
    </row>
    <row r="58" spans="1:57">
      <c r="A58" s="284">
        <v>36</v>
      </c>
      <c r="B58" s="285"/>
      <c r="C58" s="312"/>
      <c r="D58" s="287"/>
      <c r="E58" s="287"/>
      <c r="F58" s="287"/>
      <c r="G58" s="312"/>
      <c r="H58" s="312"/>
      <c r="I58" s="313"/>
      <c r="J58" s="313"/>
      <c r="K58" s="313"/>
      <c r="L58" s="313"/>
      <c r="M58" s="313"/>
      <c r="N58" s="300"/>
      <c r="O58" s="283">
        <f t="shared" si="0"/>
        <v>0</v>
      </c>
      <c r="P58" s="24"/>
      <c r="Q58" s="24"/>
      <c r="R58" s="24"/>
      <c r="S58" s="357"/>
      <c r="T58" s="227" t="str">
        <f t="shared" si="1"/>
        <v/>
      </c>
      <c r="U58" s="230"/>
      <c r="V58" s="53"/>
      <c r="W58" s="54"/>
      <c r="X58" s="53"/>
      <c r="Y58" s="55"/>
      <c r="Z58" s="224"/>
      <c r="AA58" s="224"/>
      <c r="AB58" s="224"/>
      <c r="AC58" s="224"/>
      <c r="AD58" s="349"/>
      <c r="AE58" s="349"/>
      <c r="AF58" s="349"/>
      <c r="AG58" s="339" t="s">
        <v>441</v>
      </c>
      <c r="AH58" s="26" t="s">
        <v>203</v>
      </c>
      <c r="AI58" s="338"/>
      <c r="AJ58" s="338"/>
      <c r="AK58" s="338"/>
      <c r="AL58" s="338"/>
      <c r="AM58" s="338"/>
      <c r="AN58" s="338"/>
      <c r="AO58" s="351" t="s">
        <v>115</v>
      </c>
      <c r="AP58" s="338"/>
      <c r="AQ58" s="11"/>
      <c r="AR58" s="29"/>
      <c r="AS58" s="30"/>
      <c r="AT58" s="31"/>
      <c r="AU58" s="14"/>
      <c r="AV58" s="31"/>
      <c r="AW58" s="22"/>
      <c r="AX58" s="14"/>
      <c r="AY58" s="14"/>
      <c r="AZ58" s="14"/>
      <c r="BA58" s="11"/>
      <c r="BB58" s="11"/>
      <c r="BC58" s="11"/>
      <c r="BD58" s="11"/>
      <c r="BE58" s="11"/>
    </row>
    <row r="59" spans="1:57">
      <c r="A59" s="284">
        <v>37</v>
      </c>
      <c r="B59" s="285"/>
      <c r="C59" s="312"/>
      <c r="D59" s="287"/>
      <c r="E59" s="287"/>
      <c r="F59" s="287"/>
      <c r="G59" s="312"/>
      <c r="H59" s="312"/>
      <c r="I59" s="313"/>
      <c r="J59" s="313"/>
      <c r="K59" s="313"/>
      <c r="L59" s="313"/>
      <c r="M59" s="313"/>
      <c r="N59" s="300"/>
      <c r="O59" s="283">
        <f t="shared" si="0"/>
        <v>0</v>
      </c>
      <c r="P59" s="24"/>
      <c r="Q59" s="24"/>
      <c r="R59" s="24"/>
      <c r="S59" s="357"/>
      <c r="T59" s="227" t="str">
        <f t="shared" si="1"/>
        <v/>
      </c>
      <c r="U59" s="230"/>
      <c r="V59" s="53"/>
      <c r="W59" s="54"/>
      <c r="X59" s="53"/>
      <c r="Y59" s="55"/>
      <c r="Z59" s="224"/>
      <c r="AA59" s="224"/>
      <c r="AB59" s="224"/>
      <c r="AC59" s="224"/>
      <c r="AD59" s="349"/>
      <c r="AE59" s="349"/>
      <c r="AF59" s="349"/>
      <c r="AG59" t="s">
        <v>550</v>
      </c>
      <c r="AH59" s="26" t="s">
        <v>551</v>
      </c>
      <c r="AI59" s="26"/>
      <c r="AJ59" s="338"/>
      <c r="AK59" s="338"/>
      <c r="AL59" s="338"/>
      <c r="AM59" s="338"/>
      <c r="AN59" s="338"/>
      <c r="AO59" s="351" t="s">
        <v>116</v>
      </c>
      <c r="AP59" s="338"/>
      <c r="AQ59" s="11"/>
      <c r="AR59" s="29"/>
      <c r="AS59" s="30"/>
      <c r="AT59" s="31"/>
      <c r="AU59" s="14"/>
      <c r="AV59" s="31"/>
      <c r="AW59" s="22"/>
      <c r="AX59" s="14"/>
      <c r="AY59" s="14"/>
      <c r="AZ59" s="14"/>
      <c r="BA59" s="11"/>
      <c r="BB59" s="11"/>
      <c r="BC59" s="11"/>
      <c r="BD59" s="11"/>
      <c r="BE59" s="11"/>
    </row>
    <row r="60" spans="1:57">
      <c r="A60" s="284">
        <v>38</v>
      </c>
      <c r="B60" s="285"/>
      <c r="C60" s="312"/>
      <c r="D60" s="287"/>
      <c r="E60" s="287"/>
      <c r="F60" s="287"/>
      <c r="G60" s="312"/>
      <c r="H60" s="312"/>
      <c r="I60" s="313"/>
      <c r="J60" s="313"/>
      <c r="K60" s="313"/>
      <c r="L60" s="313"/>
      <c r="M60" s="313"/>
      <c r="N60" s="300"/>
      <c r="O60" s="283">
        <f t="shared" si="0"/>
        <v>0</v>
      </c>
      <c r="P60" s="24"/>
      <c r="Q60" s="24"/>
      <c r="R60" s="24"/>
      <c r="S60" s="357"/>
      <c r="T60" s="227" t="str">
        <f t="shared" si="1"/>
        <v/>
      </c>
      <c r="U60" s="230"/>
      <c r="V60" s="53"/>
      <c r="W60" s="54"/>
      <c r="X60" s="53"/>
      <c r="Y60" s="55"/>
      <c r="Z60" s="224"/>
      <c r="AA60" s="224"/>
      <c r="AB60" s="224"/>
      <c r="AC60" s="224"/>
      <c r="AD60" s="349"/>
      <c r="AE60" s="349"/>
      <c r="AF60" s="349"/>
      <c r="AG60" s="25" t="s">
        <v>412</v>
      </c>
      <c r="AH60" s="26" t="s">
        <v>405</v>
      </c>
      <c r="AI60" s="338"/>
      <c r="AJ60" s="338"/>
      <c r="AK60" s="338"/>
      <c r="AL60" s="338"/>
      <c r="AM60" s="338"/>
      <c r="AN60" s="338"/>
      <c r="AO60" s="351" t="s">
        <v>117</v>
      </c>
      <c r="AP60" s="338"/>
      <c r="AQ60" s="11"/>
      <c r="AR60" s="29"/>
      <c r="AS60" s="30"/>
      <c r="AT60" s="31"/>
      <c r="AU60" s="14"/>
      <c r="AV60" s="31"/>
      <c r="AW60" s="22"/>
      <c r="AX60" s="14"/>
      <c r="AY60" s="14"/>
      <c r="AZ60" s="14"/>
      <c r="BA60" s="11"/>
      <c r="BB60" s="11"/>
      <c r="BC60" s="11"/>
      <c r="BD60" s="11"/>
      <c r="BE60" s="11"/>
    </row>
    <row r="61" spans="1:57">
      <c r="A61" s="284">
        <v>39</v>
      </c>
      <c r="B61" s="285"/>
      <c r="C61" s="312"/>
      <c r="D61" s="287"/>
      <c r="E61" s="287"/>
      <c r="F61" s="287"/>
      <c r="G61" s="312"/>
      <c r="H61" s="312"/>
      <c r="I61" s="313"/>
      <c r="J61" s="313"/>
      <c r="K61" s="313"/>
      <c r="L61" s="313"/>
      <c r="M61" s="313"/>
      <c r="N61" s="300"/>
      <c r="O61" s="283">
        <f t="shared" si="0"/>
        <v>0</v>
      </c>
      <c r="P61" s="24"/>
      <c r="Q61" s="24"/>
      <c r="R61" s="24"/>
      <c r="S61" s="357"/>
      <c r="T61" s="227" t="str">
        <f t="shared" si="1"/>
        <v/>
      </c>
      <c r="U61" s="230"/>
      <c r="V61" s="53"/>
      <c r="W61" s="54"/>
      <c r="X61" s="53"/>
      <c r="Y61" s="55"/>
      <c r="Z61" s="224"/>
      <c r="AA61" s="224"/>
      <c r="AB61" s="224"/>
      <c r="AC61" s="224"/>
      <c r="AD61" s="349"/>
      <c r="AE61" s="349"/>
      <c r="AF61" s="352"/>
      <c r="AG61" s="339" t="s">
        <v>122</v>
      </c>
      <c r="AH61" s="26" t="s">
        <v>406</v>
      </c>
      <c r="AI61" s="338"/>
      <c r="AJ61" s="338"/>
      <c r="AK61" s="338"/>
      <c r="AL61" s="338"/>
      <c r="AM61" s="338"/>
      <c r="AN61" s="338"/>
      <c r="AO61" s="351" t="s">
        <v>119</v>
      </c>
      <c r="AP61" s="338"/>
      <c r="AQ61" s="11"/>
      <c r="AR61" s="29"/>
      <c r="AS61" s="30"/>
      <c r="AT61" s="31"/>
      <c r="AU61" s="14"/>
      <c r="AV61" s="31"/>
      <c r="AW61" s="22"/>
      <c r="AX61" s="14"/>
      <c r="AY61" s="14"/>
      <c r="AZ61" s="14"/>
      <c r="BA61" s="11"/>
      <c r="BB61" s="11"/>
      <c r="BC61" s="11"/>
      <c r="BD61" s="11"/>
      <c r="BE61" s="11"/>
    </row>
    <row r="62" spans="1:57">
      <c r="A62" s="284">
        <v>40</v>
      </c>
      <c r="B62" s="285"/>
      <c r="C62" s="312"/>
      <c r="D62" s="287"/>
      <c r="E62" s="287"/>
      <c r="F62" s="287"/>
      <c r="G62" s="312"/>
      <c r="H62" s="312"/>
      <c r="I62" s="313"/>
      <c r="J62" s="313"/>
      <c r="K62" s="313"/>
      <c r="L62" s="313"/>
      <c r="M62" s="313"/>
      <c r="N62" s="300"/>
      <c r="O62" s="283">
        <f t="shared" si="0"/>
        <v>0</v>
      </c>
      <c r="P62" s="24"/>
      <c r="Q62" s="24"/>
      <c r="R62" s="24"/>
      <c r="S62" s="357"/>
      <c r="T62" s="227" t="str">
        <f t="shared" si="1"/>
        <v/>
      </c>
      <c r="U62" s="230"/>
      <c r="V62" s="53"/>
      <c r="W62" s="54"/>
      <c r="X62" s="53"/>
      <c r="Y62" s="55"/>
      <c r="Z62" s="224"/>
      <c r="AA62" s="224"/>
      <c r="AB62" s="224"/>
      <c r="AC62" s="224"/>
      <c r="AD62" s="349"/>
      <c r="AE62" s="349"/>
      <c r="AF62" s="349"/>
      <c r="AG62" s="339" t="s">
        <v>128</v>
      </c>
      <c r="AH62" s="26" t="s">
        <v>407</v>
      </c>
      <c r="AI62" s="338"/>
      <c r="AJ62" s="338"/>
      <c r="AK62" s="338"/>
      <c r="AL62" s="338"/>
      <c r="AM62" s="338"/>
      <c r="AN62" s="338"/>
      <c r="AO62" s="351" t="s">
        <v>120</v>
      </c>
      <c r="AP62" s="338"/>
      <c r="AQ62" s="11"/>
      <c r="AR62" s="14"/>
      <c r="AS62" s="14"/>
      <c r="AT62" s="31"/>
      <c r="AU62" s="14"/>
      <c r="AV62" s="31"/>
      <c r="AW62" s="14"/>
      <c r="AX62" s="14"/>
      <c r="AY62" s="14"/>
      <c r="AZ62" s="14"/>
      <c r="BA62" s="11"/>
      <c r="BB62" s="11"/>
      <c r="BC62" s="11"/>
      <c r="BD62" s="11"/>
      <c r="BE62" s="11"/>
    </row>
    <row r="63" spans="1:57">
      <c r="A63" s="284">
        <v>41</v>
      </c>
      <c r="B63" s="285"/>
      <c r="C63" s="312"/>
      <c r="D63" s="286"/>
      <c r="E63" s="287"/>
      <c r="F63" s="287"/>
      <c r="G63" s="312"/>
      <c r="H63" s="312"/>
      <c r="I63" s="313"/>
      <c r="J63" s="313"/>
      <c r="K63" s="313"/>
      <c r="L63" s="313"/>
      <c r="M63" s="313"/>
      <c r="N63" s="300"/>
      <c r="O63" s="283">
        <f t="shared" si="0"/>
        <v>0</v>
      </c>
      <c r="P63" s="24"/>
      <c r="Q63" s="24"/>
      <c r="R63" s="24"/>
      <c r="S63" s="357"/>
      <c r="T63" s="227" t="str">
        <f t="shared" si="1"/>
        <v/>
      </c>
      <c r="U63" s="230"/>
      <c r="V63" s="53"/>
      <c r="W63" s="54"/>
      <c r="X63" s="53"/>
      <c r="Y63" s="55"/>
      <c r="Z63" s="224"/>
      <c r="AA63" s="224"/>
      <c r="AB63" s="224"/>
      <c r="AC63" s="224"/>
      <c r="AD63" s="349"/>
      <c r="AE63" s="349"/>
      <c r="AF63" s="349"/>
      <c r="AG63" s="340" t="s">
        <v>552</v>
      </c>
      <c r="AH63" s="26" t="s">
        <v>551</v>
      </c>
      <c r="AI63" s="338" t="s">
        <v>413</v>
      </c>
      <c r="AJ63" s="338"/>
      <c r="AK63" s="338"/>
      <c r="AL63" s="338"/>
      <c r="AM63" s="338"/>
      <c r="AN63" s="338"/>
      <c r="AO63" s="351" t="s">
        <v>121</v>
      </c>
      <c r="AP63" s="338"/>
      <c r="AQ63" s="11"/>
      <c r="AR63" s="29"/>
      <c r="AS63" s="30"/>
      <c r="AT63" s="31"/>
      <c r="AU63" s="14"/>
      <c r="AV63" s="31"/>
      <c r="AW63" s="22"/>
      <c r="AX63" s="14"/>
      <c r="AY63" s="14"/>
      <c r="AZ63" s="14"/>
      <c r="BA63" s="11"/>
      <c r="BB63" s="11"/>
      <c r="BC63" s="11"/>
      <c r="BD63" s="11"/>
      <c r="BE63" s="11"/>
    </row>
    <row r="64" spans="1:57">
      <c r="A64" s="284">
        <v>42</v>
      </c>
      <c r="B64" s="285"/>
      <c r="C64" s="312"/>
      <c r="D64" s="287"/>
      <c r="E64" s="287"/>
      <c r="F64" s="287"/>
      <c r="G64" s="312"/>
      <c r="H64" s="312"/>
      <c r="I64" s="313"/>
      <c r="J64" s="313"/>
      <c r="K64" s="313"/>
      <c r="L64" s="313"/>
      <c r="M64" s="313"/>
      <c r="N64" s="300"/>
      <c r="O64" s="283">
        <f t="shared" si="0"/>
        <v>0</v>
      </c>
      <c r="P64" s="24"/>
      <c r="Q64" s="24"/>
      <c r="R64" s="24"/>
      <c r="S64" s="357"/>
      <c r="T64" s="227" t="str">
        <f t="shared" si="1"/>
        <v/>
      </c>
      <c r="U64" s="230"/>
      <c r="V64" s="53"/>
      <c r="W64" s="54"/>
      <c r="X64" s="53"/>
      <c r="Y64" s="55"/>
      <c r="Z64" s="224"/>
      <c r="AA64" s="224"/>
      <c r="AB64" s="224"/>
      <c r="AC64" s="224"/>
      <c r="AD64" s="349"/>
      <c r="AE64" s="349"/>
      <c r="AF64" s="349"/>
      <c r="AG64" s="341" t="s">
        <v>553</v>
      </c>
      <c r="AH64" s="26" t="s">
        <v>405</v>
      </c>
      <c r="AI64" s="338" t="s">
        <v>413</v>
      </c>
      <c r="AJ64" s="338"/>
      <c r="AK64" s="338"/>
      <c r="AL64" s="338"/>
      <c r="AM64" s="338"/>
      <c r="AN64" s="338"/>
      <c r="AO64" s="351" t="s">
        <v>123</v>
      </c>
      <c r="AP64" s="338"/>
      <c r="AQ64" s="11"/>
      <c r="AR64" s="29"/>
      <c r="AS64" s="30"/>
      <c r="AT64" s="31"/>
      <c r="AU64" s="14"/>
      <c r="AV64" s="31"/>
      <c r="AW64" s="22"/>
      <c r="AX64" s="14"/>
      <c r="AY64" s="14"/>
      <c r="AZ64" s="14"/>
      <c r="BA64" s="11"/>
      <c r="BB64" s="11"/>
      <c r="BC64" s="11"/>
      <c r="BD64" s="11"/>
      <c r="BE64" s="11"/>
    </row>
    <row r="65" spans="1:57">
      <c r="A65" s="284">
        <v>43</v>
      </c>
      <c r="B65" s="285"/>
      <c r="C65" s="312"/>
      <c r="D65" s="287"/>
      <c r="E65" s="287"/>
      <c r="F65" s="287"/>
      <c r="G65" s="312"/>
      <c r="H65" s="312"/>
      <c r="I65" s="313"/>
      <c r="J65" s="313"/>
      <c r="K65" s="313"/>
      <c r="L65" s="313"/>
      <c r="M65" s="313"/>
      <c r="N65" s="300"/>
      <c r="O65" s="283">
        <f t="shared" si="0"/>
        <v>0</v>
      </c>
      <c r="P65" s="24"/>
      <c r="Q65" s="24"/>
      <c r="R65" s="24"/>
      <c r="S65" s="357"/>
      <c r="T65" s="227" t="str">
        <f t="shared" si="1"/>
        <v/>
      </c>
      <c r="U65" s="230"/>
      <c r="V65" s="53"/>
      <c r="W65" s="54"/>
      <c r="X65" s="53"/>
      <c r="Y65" s="55"/>
      <c r="Z65" s="224"/>
      <c r="AA65" s="224"/>
      <c r="AB65" s="224"/>
      <c r="AC65" s="224"/>
      <c r="AD65" s="349"/>
      <c r="AE65" s="349"/>
      <c r="AF65" s="349"/>
      <c r="AG65" s="342" t="s">
        <v>554</v>
      </c>
      <c r="AH65" s="26" t="s">
        <v>406</v>
      </c>
      <c r="AI65" s="338" t="s">
        <v>413</v>
      </c>
      <c r="AJ65" s="338"/>
      <c r="AK65" s="338"/>
      <c r="AL65" s="338"/>
      <c r="AM65" s="338"/>
      <c r="AN65" s="338"/>
      <c r="AO65" s="351" t="s">
        <v>124</v>
      </c>
      <c r="AP65" s="338"/>
      <c r="AQ65" s="11"/>
      <c r="AR65" s="29"/>
      <c r="AS65" s="30"/>
      <c r="AT65" s="31"/>
      <c r="AU65" s="14"/>
      <c r="AV65" s="31"/>
      <c r="AW65" s="22"/>
      <c r="AX65" s="14"/>
      <c r="AY65" s="14"/>
      <c r="AZ65" s="14"/>
      <c r="BA65" s="11"/>
      <c r="BB65" s="11"/>
      <c r="BC65" s="11"/>
      <c r="BD65" s="11"/>
      <c r="BE65" s="11"/>
    </row>
    <row r="66" spans="1:57">
      <c r="A66" s="284">
        <v>44</v>
      </c>
      <c r="B66" s="285"/>
      <c r="C66" s="312"/>
      <c r="D66" s="287"/>
      <c r="E66" s="287"/>
      <c r="F66" s="287"/>
      <c r="G66" s="312"/>
      <c r="H66" s="312"/>
      <c r="I66" s="313"/>
      <c r="J66" s="313"/>
      <c r="K66" s="313"/>
      <c r="L66" s="313"/>
      <c r="M66" s="313"/>
      <c r="N66" s="300"/>
      <c r="O66" s="283">
        <f t="shared" si="0"/>
        <v>0</v>
      </c>
      <c r="P66" s="24"/>
      <c r="Q66" s="24"/>
      <c r="R66" s="24"/>
      <c r="S66" s="357"/>
      <c r="T66" s="227" t="str">
        <f t="shared" si="1"/>
        <v/>
      </c>
      <c r="U66" s="230"/>
      <c r="V66" s="53"/>
      <c r="W66" s="54"/>
      <c r="X66" s="53"/>
      <c r="Y66" s="55"/>
      <c r="Z66" s="224"/>
      <c r="AA66" s="224"/>
      <c r="AB66" s="224"/>
      <c r="AC66" s="224"/>
      <c r="AD66" s="349"/>
      <c r="AE66" s="349"/>
      <c r="AF66" s="349"/>
      <c r="AG66" s="342" t="s">
        <v>545</v>
      </c>
      <c r="AH66" s="26" t="s">
        <v>407</v>
      </c>
      <c r="AI66" s="338" t="s">
        <v>413</v>
      </c>
      <c r="AJ66" s="338"/>
      <c r="AK66" s="338"/>
      <c r="AL66" s="338"/>
      <c r="AM66" s="338"/>
      <c r="AN66" s="338"/>
      <c r="AO66" s="351" t="s">
        <v>126</v>
      </c>
      <c r="AP66" s="338"/>
      <c r="AQ66" s="11"/>
      <c r="AR66" s="29"/>
      <c r="AS66" s="30"/>
      <c r="AT66" s="31"/>
      <c r="AU66" s="14"/>
      <c r="AV66" s="31"/>
      <c r="AW66" s="22"/>
      <c r="AX66" s="14"/>
      <c r="AY66" s="14"/>
      <c r="AZ66" s="14"/>
      <c r="BA66" s="11"/>
      <c r="BB66" s="11"/>
      <c r="BC66" s="11"/>
      <c r="BD66" s="11"/>
      <c r="BE66" s="11"/>
    </row>
    <row r="67" spans="1:57">
      <c r="A67" s="284">
        <v>45</v>
      </c>
      <c r="B67" s="285"/>
      <c r="C67" s="312"/>
      <c r="D67" s="287"/>
      <c r="E67" s="287"/>
      <c r="F67" s="287"/>
      <c r="G67" s="312"/>
      <c r="H67" s="312"/>
      <c r="I67" s="313"/>
      <c r="J67" s="313"/>
      <c r="K67" s="313"/>
      <c r="L67" s="313"/>
      <c r="M67" s="313"/>
      <c r="N67" s="300"/>
      <c r="O67" s="283">
        <f t="shared" si="0"/>
        <v>0</v>
      </c>
      <c r="P67" s="24"/>
      <c r="Q67" s="24"/>
      <c r="R67" s="24"/>
      <c r="S67" s="357"/>
      <c r="T67" s="227" t="str">
        <f t="shared" si="1"/>
        <v/>
      </c>
      <c r="U67" s="230"/>
      <c r="V67" s="53"/>
      <c r="W67" s="54"/>
      <c r="X67" s="53"/>
      <c r="Y67" s="55"/>
      <c r="Z67" s="224"/>
      <c r="AA67" s="224"/>
      <c r="AB67" s="224"/>
      <c r="AC67" s="224"/>
      <c r="AD67" s="349"/>
      <c r="AE67" s="349"/>
      <c r="AF67" s="349"/>
      <c r="AG67" s="343" t="s">
        <v>577</v>
      </c>
      <c r="AH67" s="343" t="s">
        <v>578</v>
      </c>
      <c r="AI67" s="338"/>
      <c r="AJ67" s="338"/>
      <c r="AK67" s="338"/>
      <c r="AL67" s="338"/>
      <c r="AM67" s="338"/>
      <c r="AN67" s="338"/>
      <c r="AO67" s="25" t="s">
        <v>60</v>
      </c>
      <c r="AP67" s="338"/>
      <c r="AQ67" s="11"/>
      <c r="AR67" s="29"/>
      <c r="AS67" s="30"/>
      <c r="AT67" s="31"/>
      <c r="AU67" s="14"/>
      <c r="AV67" s="31"/>
      <c r="AW67" s="22"/>
      <c r="AX67" s="14"/>
      <c r="AY67" s="14"/>
      <c r="AZ67" s="14"/>
      <c r="BA67" s="11"/>
      <c r="BB67" s="11"/>
      <c r="BC67" s="11"/>
      <c r="BD67" s="11"/>
      <c r="BE67" s="11"/>
    </row>
    <row r="68" spans="1:57">
      <c r="A68" s="284">
        <v>46</v>
      </c>
      <c r="B68" s="288"/>
      <c r="C68" s="312"/>
      <c r="D68" s="287"/>
      <c r="E68" s="287"/>
      <c r="F68" s="287"/>
      <c r="G68" s="312"/>
      <c r="H68" s="312"/>
      <c r="I68" s="313"/>
      <c r="J68" s="313"/>
      <c r="K68" s="313"/>
      <c r="L68" s="313"/>
      <c r="M68" s="313"/>
      <c r="N68" s="300"/>
      <c r="O68" s="283">
        <f t="shared" si="0"/>
        <v>0</v>
      </c>
      <c r="P68" s="24"/>
      <c r="Q68" s="24"/>
      <c r="R68" s="24"/>
      <c r="S68" s="357"/>
      <c r="T68" s="227" t="str">
        <f t="shared" si="1"/>
        <v/>
      </c>
      <c r="U68" s="230"/>
      <c r="V68" s="53"/>
      <c r="W68" s="54"/>
      <c r="X68" s="53"/>
      <c r="Y68" s="55"/>
      <c r="Z68" s="224"/>
      <c r="AA68" s="224"/>
      <c r="AB68" s="224"/>
      <c r="AC68" s="224"/>
      <c r="AD68" s="349"/>
      <c r="AE68" s="349"/>
      <c r="AF68" s="349"/>
      <c r="AG68" s="343" t="s">
        <v>411</v>
      </c>
      <c r="AH68" s="343" t="s">
        <v>216</v>
      </c>
      <c r="AI68" s="338"/>
      <c r="AJ68" s="338"/>
      <c r="AK68" s="338"/>
      <c r="AL68" s="338"/>
      <c r="AM68" s="338"/>
      <c r="AN68" s="338"/>
      <c r="AO68" s="25" t="s">
        <v>66</v>
      </c>
      <c r="AP68" s="338"/>
      <c r="AQ68" s="11"/>
      <c r="AR68" s="29"/>
      <c r="AS68" s="30"/>
      <c r="AT68" s="31"/>
      <c r="AU68" s="14"/>
      <c r="AV68" s="31"/>
      <c r="AW68" s="22"/>
      <c r="AX68" s="14"/>
      <c r="AY68" s="14"/>
      <c r="AZ68" s="14"/>
      <c r="BA68" s="11"/>
      <c r="BB68" s="11"/>
      <c r="BC68" s="11"/>
      <c r="BD68" s="11"/>
      <c r="BE68" s="11"/>
    </row>
    <row r="69" spans="1:57">
      <c r="A69" s="284">
        <v>47</v>
      </c>
      <c r="B69" s="288"/>
      <c r="C69" s="289"/>
      <c r="D69" s="314"/>
      <c r="E69" s="290"/>
      <c r="F69" s="289"/>
      <c r="G69" s="293"/>
      <c r="H69" s="313"/>
      <c r="I69" s="313"/>
      <c r="J69" s="313"/>
      <c r="K69" s="313"/>
      <c r="L69" s="313"/>
      <c r="M69" s="313"/>
      <c r="N69" s="300"/>
      <c r="O69" s="283">
        <f t="shared" si="0"/>
        <v>0</v>
      </c>
      <c r="P69" s="24"/>
      <c r="Q69" s="24"/>
      <c r="R69" s="24"/>
      <c r="S69" s="357"/>
      <c r="T69" s="227" t="str">
        <f t="shared" si="1"/>
        <v/>
      </c>
      <c r="U69" s="230"/>
      <c r="V69" s="53"/>
      <c r="W69" s="54"/>
      <c r="X69" s="53"/>
      <c r="Y69" s="55"/>
      <c r="Z69" s="224"/>
      <c r="AA69" s="224"/>
      <c r="AB69" s="224"/>
      <c r="AC69" s="224"/>
      <c r="AD69" s="349"/>
      <c r="AE69" s="349"/>
      <c r="AF69" s="349"/>
      <c r="AG69" s="343" t="s">
        <v>579</v>
      </c>
      <c r="AH69" s="343">
        <v>650</v>
      </c>
      <c r="AI69" s="338"/>
      <c r="AJ69" s="338"/>
      <c r="AK69" s="338"/>
      <c r="AL69" s="338"/>
      <c r="AM69" s="338"/>
      <c r="AN69" s="338"/>
      <c r="AO69" s="353" t="s">
        <v>73</v>
      </c>
      <c r="AP69" s="338"/>
      <c r="AQ69" s="11"/>
      <c r="AR69" s="14"/>
      <c r="AS69" s="7"/>
      <c r="AT69" s="31"/>
      <c r="AU69" s="14"/>
      <c r="AV69" s="14"/>
      <c r="AW69" s="14"/>
      <c r="AX69" s="14"/>
      <c r="AY69" s="14"/>
      <c r="AZ69" s="14"/>
      <c r="BA69" s="11"/>
      <c r="BB69" s="11"/>
      <c r="BC69" s="11"/>
      <c r="BD69" s="11"/>
      <c r="BE69" s="11"/>
    </row>
    <row r="70" spans="1:57">
      <c r="A70" s="284">
        <v>48</v>
      </c>
      <c r="B70" s="288"/>
      <c r="C70" s="289"/>
      <c r="D70" s="314"/>
      <c r="E70" s="290"/>
      <c r="F70" s="289"/>
      <c r="G70" s="293"/>
      <c r="H70" s="313"/>
      <c r="I70" s="313"/>
      <c r="J70" s="313"/>
      <c r="K70" s="313"/>
      <c r="L70" s="313"/>
      <c r="M70" s="313"/>
      <c r="N70" s="300"/>
      <c r="O70" s="283">
        <f t="shared" si="0"/>
        <v>0</v>
      </c>
      <c r="P70" s="24"/>
      <c r="Q70" s="24"/>
      <c r="R70" s="24"/>
      <c r="S70" s="357"/>
      <c r="T70" s="227" t="str">
        <f t="shared" si="1"/>
        <v/>
      </c>
      <c r="U70" s="230"/>
      <c r="V70" s="53"/>
      <c r="W70" s="54"/>
      <c r="X70" s="53"/>
      <c r="Y70" s="55"/>
      <c r="Z70" s="224"/>
      <c r="AA70" s="224"/>
      <c r="AB70" s="224"/>
      <c r="AC70" s="224"/>
      <c r="AD70" s="349"/>
      <c r="AE70" s="349"/>
      <c r="AF70" s="349"/>
      <c r="AG70" s="343" t="s">
        <v>557</v>
      </c>
      <c r="AH70" s="343">
        <v>650</v>
      </c>
      <c r="AI70" s="338" t="s">
        <v>413</v>
      </c>
      <c r="AJ70" s="338"/>
      <c r="AK70" s="338"/>
      <c r="AL70" s="338"/>
      <c r="AM70" s="338"/>
      <c r="AN70" s="338"/>
      <c r="AO70" s="353" t="s">
        <v>78</v>
      </c>
      <c r="AP70" s="338"/>
      <c r="AQ70" s="11"/>
      <c r="AR70" s="14"/>
      <c r="AS70" s="7"/>
      <c r="AT70" s="31"/>
      <c r="AU70" s="14"/>
      <c r="AV70" s="14"/>
      <c r="AW70" s="14"/>
      <c r="AX70" s="14"/>
      <c r="AY70" s="14"/>
      <c r="AZ70" s="14"/>
      <c r="BA70" s="11"/>
      <c r="BB70" s="11"/>
      <c r="BC70" s="11"/>
      <c r="BD70" s="11"/>
      <c r="BE70" s="11"/>
    </row>
    <row r="71" spans="1:57">
      <c r="A71" s="284">
        <v>49</v>
      </c>
      <c r="B71" s="288"/>
      <c r="C71" s="289"/>
      <c r="D71" s="314"/>
      <c r="E71" s="290"/>
      <c r="F71" s="289"/>
      <c r="G71" s="293"/>
      <c r="H71" s="313"/>
      <c r="I71" s="313"/>
      <c r="J71" s="313"/>
      <c r="K71" s="313"/>
      <c r="L71" s="313"/>
      <c r="M71" s="313"/>
      <c r="N71" s="300"/>
      <c r="O71" s="283">
        <f t="shared" si="0"/>
        <v>0</v>
      </c>
      <c r="P71" s="24"/>
      <c r="Q71" s="24"/>
      <c r="R71" s="24"/>
      <c r="S71" s="357"/>
      <c r="T71" s="227" t="str">
        <f t="shared" si="1"/>
        <v/>
      </c>
      <c r="U71" s="230"/>
      <c r="V71" s="53"/>
      <c r="W71" s="54"/>
      <c r="X71" s="53"/>
      <c r="Y71" s="55"/>
      <c r="Z71" s="224"/>
      <c r="AA71" s="224"/>
      <c r="AB71" s="224"/>
      <c r="AC71" s="224"/>
      <c r="AD71" s="349"/>
      <c r="AE71" s="349"/>
      <c r="AF71" s="349"/>
      <c r="AG71" s="343"/>
      <c r="AH71" s="343"/>
      <c r="AI71" s="338"/>
      <c r="AJ71" s="338"/>
      <c r="AK71" s="338"/>
      <c r="AL71" s="338"/>
      <c r="AM71" s="338"/>
      <c r="AN71" s="338"/>
      <c r="AO71" s="353" t="s">
        <v>84</v>
      </c>
      <c r="AP71" s="338"/>
      <c r="AQ71" s="11"/>
      <c r="AR71" s="14"/>
      <c r="AS71" s="7"/>
      <c r="AT71" s="31"/>
      <c r="AU71" s="14"/>
      <c r="AV71" s="14"/>
      <c r="AW71" s="14"/>
      <c r="AX71" s="14"/>
      <c r="AY71" s="14"/>
      <c r="AZ71" s="14"/>
      <c r="BA71" s="11"/>
      <c r="BB71" s="11"/>
      <c r="BC71" s="11"/>
      <c r="BD71" s="11"/>
      <c r="BE71" s="11"/>
    </row>
    <row r="72" spans="1:57">
      <c r="A72" s="284">
        <v>50</v>
      </c>
      <c r="B72" s="288"/>
      <c r="C72" s="289"/>
      <c r="D72" s="314"/>
      <c r="E72" s="290"/>
      <c r="F72" s="289"/>
      <c r="G72" s="293"/>
      <c r="H72" s="313"/>
      <c r="I72" s="313"/>
      <c r="J72" s="313"/>
      <c r="K72" s="313"/>
      <c r="L72" s="313"/>
      <c r="M72" s="313"/>
      <c r="N72" s="300"/>
      <c r="O72" s="283">
        <f t="shared" si="0"/>
        <v>0</v>
      </c>
      <c r="P72" s="24"/>
      <c r="Q72" s="24"/>
      <c r="R72" s="24"/>
      <c r="S72" s="357"/>
      <c r="T72" s="227" t="str">
        <f t="shared" si="1"/>
        <v/>
      </c>
      <c r="U72" s="230"/>
      <c r="V72" s="53"/>
      <c r="W72" s="54"/>
      <c r="X72" s="53"/>
      <c r="Y72" s="55"/>
      <c r="Z72" s="224"/>
      <c r="AA72" s="224"/>
      <c r="AB72" s="224"/>
      <c r="AC72" s="224"/>
      <c r="AD72" s="349"/>
      <c r="AE72" s="349"/>
      <c r="AF72" s="349"/>
      <c r="AG72" s="343" t="s">
        <v>580</v>
      </c>
      <c r="AH72" s="343" t="s">
        <v>408</v>
      </c>
      <c r="AI72" s="338"/>
      <c r="AJ72" s="338"/>
      <c r="AK72" s="338"/>
      <c r="AL72" s="338"/>
      <c r="AM72" s="338"/>
      <c r="AN72" s="338"/>
      <c r="AO72" s="353" t="s">
        <v>90</v>
      </c>
      <c r="AP72" s="338"/>
      <c r="AQ72" s="11"/>
      <c r="AR72" s="14"/>
      <c r="AS72" s="7"/>
      <c r="AT72" s="31"/>
      <c r="AU72" s="14"/>
      <c r="AV72" s="14"/>
      <c r="AW72" s="14"/>
      <c r="AX72" s="14"/>
      <c r="AY72" s="14"/>
      <c r="AZ72" s="14"/>
      <c r="BA72" s="11"/>
      <c r="BB72" s="11"/>
      <c r="BC72" s="11"/>
      <c r="BD72" s="11"/>
      <c r="BE72" s="11"/>
    </row>
    <row r="73" spans="1:57">
      <c r="A73" s="284">
        <v>51</v>
      </c>
      <c r="B73" s="288"/>
      <c r="C73" s="289"/>
      <c r="D73" s="314"/>
      <c r="E73" s="290"/>
      <c r="F73" s="289"/>
      <c r="G73" s="293"/>
      <c r="H73" s="313"/>
      <c r="I73" s="313"/>
      <c r="J73" s="313"/>
      <c r="K73" s="313"/>
      <c r="L73" s="313"/>
      <c r="M73" s="313"/>
      <c r="N73" s="300"/>
      <c r="O73" s="283">
        <f t="shared" si="0"/>
        <v>0</v>
      </c>
      <c r="P73" s="24"/>
      <c r="Q73" s="24"/>
      <c r="R73" s="24"/>
      <c r="S73" s="357"/>
      <c r="T73" s="227" t="str">
        <f t="shared" si="1"/>
        <v/>
      </c>
      <c r="U73" s="230"/>
      <c r="V73" s="53"/>
      <c r="W73" s="54"/>
      <c r="X73" s="53"/>
      <c r="Y73" s="55"/>
      <c r="Z73" s="224"/>
      <c r="AA73" s="224"/>
      <c r="AB73" s="224"/>
      <c r="AC73" s="224"/>
      <c r="AD73" s="349"/>
      <c r="AE73" s="349"/>
      <c r="AF73" s="349"/>
      <c r="AG73" s="343" t="s">
        <v>581</v>
      </c>
      <c r="AH73" s="343" t="s">
        <v>408</v>
      </c>
      <c r="AI73" s="338"/>
      <c r="AJ73" s="338"/>
      <c r="AK73" s="338"/>
      <c r="AL73" s="338"/>
      <c r="AM73" s="338"/>
      <c r="AN73" s="338"/>
      <c r="AO73" t="s">
        <v>95</v>
      </c>
      <c r="AP73" s="338"/>
      <c r="AQ73" s="11"/>
      <c r="AR73" s="13"/>
      <c r="AS73" s="7"/>
      <c r="AT73" s="31"/>
      <c r="AU73" s="14"/>
      <c r="AV73" s="14"/>
      <c r="AW73" s="14"/>
      <c r="AX73" s="14"/>
      <c r="AY73" s="14"/>
      <c r="AZ73" s="14"/>
      <c r="BA73" s="11"/>
      <c r="BB73" s="11"/>
      <c r="BC73" s="11"/>
      <c r="BD73" s="11"/>
      <c r="BE73" s="11"/>
    </row>
    <row r="74" spans="1:57">
      <c r="A74" s="284">
        <v>52</v>
      </c>
      <c r="B74" s="288"/>
      <c r="C74" s="289"/>
      <c r="D74" s="314"/>
      <c r="E74" s="290"/>
      <c r="F74" s="289"/>
      <c r="G74" s="293"/>
      <c r="H74" s="313"/>
      <c r="I74" s="313"/>
      <c r="J74" s="313"/>
      <c r="K74" s="313"/>
      <c r="L74" s="313"/>
      <c r="M74" s="313"/>
      <c r="N74" s="300"/>
      <c r="O74" s="283">
        <f t="shared" si="0"/>
        <v>0</v>
      </c>
      <c r="P74" s="24"/>
      <c r="Q74" s="24"/>
      <c r="R74" s="24"/>
      <c r="S74" s="357"/>
      <c r="T74" s="227" t="str">
        <f t="shared" si="1"/>
        <v/>
      </c>
      <c r="U74" s="230"/>
      <c r="V74" s="53"/>
      <c r="W74" s="54"/>
      <c r="X74" s="53"/>
      <c r="Y74" s="55"/>
      <c r="Z74" s="224"/>
      <c r="AA74" s="224"/>
      <c r="AB74" s="224"/>
      <c r="AC74" s="224"/>
      <c r="AD74" s="349"/>
      <c r="AE74" s="349"/>
      <c r="AF74" s="349"/>
      <c r="AG74" s="343" t="s">
        <v>582</v>
      </c>
      <c r="AH74" s="343" t="s">
        <v>408</v>
      </c>
      <c r="AI74" s="338"/>
      <c r="AJ74" s="338"/>
      <c r="AK74" s="338"/>
      <c r="AL74" s="338"/>
      <c r="AM74" s="338"/>
      <c r="AN74" s="338"/>
      <c r="AO74" t="s">
        <v>100</v>
      </c>
      <c r="AP74" s="338"/>
      <c r="AQ74" s="11"/>
      <c r="AR74" s="13"/>
      <c r="AS74" s="7"/>
      <c r="AT74" s="31"/>
      <c r="AU74" s="14"/>
      <c r="AV74" s="14"/>
      <c r="AW74" s="14"/>
      <c r="AX74" s="14"/>
      <c r="AY74" s="14"/>
      <c r="AZ74" s="14"/>
      <c r="BA74" s="11"/>
      <c r="BB74" s="11"/>
      <c r="BC74" s="11"/>
      <c r="BD74" s="11"/>
      <c r="BE74" s="11"/>
    </row>
    <row r="75" spans="1:57">
      <c r="A75" s="284">
        <v>53</v>
      </c>
      <c r="B75" s="288"/>
      <c r="C75" s="289"/>
      <c r="D75" s="314"/>
      <c r="E75" s="290"/>
      <c r="F75" s="289"/>
      <c r="G75" s="293"/>
      <c r="H75" s="313"/>
      <c r="I75" s="313"/>
      <c r="J75" s="313"/>
      <c r="K75" s="313"/>
      <c r="L75" s="313"/>
      <c r="M75" s="313"/>
      <c r="N75" s="300"/>
      <c r="O75" s="283">
        <f t="shared" si="0"/>
        <v>0</v>
      </c>
      <c r="P75" s="24"/>
      <c r="Q75" s="24"/>
      <c r="R75" s="24"/>
      <c r="S75" s="357"/>
      <c r="T75" s="227" t="str">
        <f t="shared" si="1"/>
        <v/>
      </c>
      <c r="U75" s="230"/>
      <c r="V75" s="53"/>
      <c r="W75" s="54"/>
      <c r="X75" s="53"/>
      <c r="Y75" s="55"/>
      <c r="Z75" s="224"/>
      <c r="AA75" s="224"/>
      <c r="AB75" s="224"/>
      <c r="AC75" s="224"/>
      <c r="AD75" s="349"/>
      <c r="AE75" s="349"/>
      <c r="AF75" s="349"/>
      <c r="AG75" s="343" t="s">
        <v>583</v>
      </c>
      <c r="AH75" s="343" t="s">
        <v>408</v>
      </c>
      <c r="AI75" s="338"/>
      <c r="AJ75" s="338"/>
      <c r="AK75" s="338"/>
      <c r="AL75" s="338"/>
      <c r="AM75" s="338"/>
      <c r="AN75" s="338"/>
      <c r="AO75" t="s">
        <v>55</v>
      </c>
      <c r="AP75" s="338"/>
      <c r="AQ75" s="11"/>
      <c r="AR75" s="13"/>
      <c r="AS75" s="7"/>
      <c r="AT75" s="31"/>
      <c r="AU75" s="14"/>
      <c r="AV75" s="14"/>
      <c r="AW75" s="14"/>
      <c r="AX75" s="14"/>
      <c r="AY75" s="14"/>
      <c r="AZ75" s="14"/>
      <c r="BA75" s="11"/>
      <c r="BB75" s="11"/>
      <c r="BC75" s="11"/>
      <c r="BD75" s="11"/>
      <c r="BE75" s="11"/>
    </row>
    <row r="76" spans="1:57">
      <c r="A76" s="284">
        <v>54</v>
      </c>
      <c r="B76" s="288"/>
      <c r="C76" s="289"/>
      <c r="D76" s="314"/>
      <c r="E76" s="290"/>
      <c r="F76" s="289"/>
      <c r="G76" s="293"/>
      <c r="H76" s="313"/>
      <c r="I76" s="313"/>
      <c r="J76" s="313"/>
      <c r="K76" s="313"/>
      <c r="L76" s="313"/>
      <c r="M76" s="313"/>
      <c r="N76" s="300"/>
      <c r="O76" s="283">
        <f t="shared" si="0"/>
        <v>0</v>
      </c>
      <c r="P76" s="24"/>
      <c r="Q76" s="24"/>
      <c r="R76" s="24"/>
      <c r="S76" s="357"/>
      <c r="T76" s="227" t="str">
        <f t="shared" si="1"/>
        <v/>
      </c>
      <c r="U76" s="230"/>
      <c r="V76" s="53"/>
      <c r="W76" s="54"/>
      <c r="X76" s="53"/>
      <c r="Y76" s="55"/>
      <c r="Z76" s="224"/>
      <c r="AA76" s="224"/>
      <c r="AB76" s="224"/>
      <c r="AC76" s="224"/>
      <c r="AD76" s="349"/>
      <c r="AE76" s="349"/>
      <c r="AF76" s="349"/>
      <c r="AG76" s="343" t="s">
        <v>584</v>
      </c>
      <c r="AH76" s="343" t="s">
        <v>408</v>
      </c>
      <c r="AI76" s="338"/>
      <c r="AJ76" s="338"/>
      <c r="AK76" s="338"/>
      <c r="AL76" s="338"/>
      <c r="AM76" s="338"/>
      <c r="AN76" s="338"/>
      <c r="AO76" t="s">
        <v>104</v>
      </c>
      <c r="AP76" s="338"/>
      <c r="AQ76" s="11"/>
      <c r="AR76" s="13"/>
      <c r="AS76" s="7"/>
      <c r="AT76" s="31"/>
      <c r="AU76" s="14"/>
      <c r="AV76" s="14"/>
      <c r="AW76" s="14"/>
      <c r="AX76" s="14"/>
      <c r="AY76" s="14"/>
      <c r="AZ76" s="14"/>
      <c r="BA76" s="11"/>
      <c r="BB76" s="11"/>
      <c r="BC76" s="11"/>
      <c r="BD76" s="11"/>
      <c r="BE76" s="11"/>
    </row>
    <row r="77" spans="1:57">
      <c r="A77" s="284">
        <v>55</v>
      </c>
      <c r="B77" s="288"/>
      <c r="C77" s="289"/>
      <c r="D77" s="314"/>
      <c r="E77" s="290"/>
      <c r="F77" s="289"/>
      <c r="G77" s="293"/>
      <c r="H77" s="313"/>
      <c r="I77" s="313"/>
      <c r="J77" s="313"/>
      <c r="K77" s="313"/>
      <c r="L77" s="313"/>
      <c r="M77" s="313"/>
      <c r="N77" s="300"/>
      <c r="O77" s="283">
        <f t="shared" si="0"/>
        <v>0</v>
      </c>
      <c r="P77" s="24"/>
      <c r="Q77" s="24"/>
      <c r="R77" s="24"/>
      <c r="S77" s="357"/>
      <c r="T77" s="227" t="str">
        <f t="shared" si="1"/>
        <v/>
      </c>
      <c r="U77" s="230"/>
      <c r="V77" s="53"/>
      <c r="W77" s="54"/>
      <c r="X77" s="53"/>
      <c r="Y77" s="55"/>
      <c r="Z77" s="224"/>
      <c r="AA77" s="224"/>
      <c r="AB77" s="224"/>
      <c r="AC77" s="224"/>
      <c r="AD77" s="349"/>
      <c r="AE77" s="349"/>
      <c r="AF77" s="349"/>
      <c r="AG77" s="338" t="s">
        <v>558</v>
      </c>
      <c r="AH77" s="338" t="s">
        <v>559</v>
      </c>
      <c r="AI77" s="338"/>
      <c r="AJ77" s="338"/>
      <c r="AK77" s="338"/>
      <c r="AL77" s="338"/>
      <c r="AM77" s="338"/>
      <c r="AN77" s="338"/>
      <c r="AO77" s="34" t="s">
        <v>105</v>
      </c>
      <c r="AP77" s="338"/>
      <c r="AQ77" s="11"/>
      <c r="AR77" s="13"/>
      <c r="AS77" s="7"/>
      <c r="AT77" s="31"/>
      <c r="AU77" s="14"/>
      <c r="AV77" s="14"/>
      <c r="AW77" s="14"/>
      <c r="AX77" s="14"/>
      <c r="AY77" s="14"/>
      <c r="AZ77" s="14"/>
      <c r="BA77" s="11"/>
      <c r="BB77" s="11"/>
      <c r="BC77" s="11"/>
      <c r="BD77" s="11"/>
      <c r="BE77" s="11"/>
    </row>
    <row r="78" spans="1:57">
      <c r="A78" s="284">
        <v>56</v>
      </c>
      <c r="B78" s="288"/>
      <c r="C78" s="289"/>
      <c r="D78" s="314"/>
      <c r="E78" s="290"/>
      <c r="F78" s="289"/>
      <c r="G78" s="293"/>
      <c r="H78" s="313"/>
      <c r="I78" s="313"/>
      <c r="J78" s="313"/>
      <c r="K78" s="313"/>
      <c r="L78" s="313"/>
      <c r="M78" s="313"/>
      <c r="N78" s="300"/>
      <c r="O78" s="283">
        <f t="shared" si="0"/>
        <v>0</v>
      </c>
      <c r="P78" s="24"/>
      <c r="Q78" s="24"/>
      <c r="R78" s="24"/>
      <c r="S78" s="357"/>
      <c r="T78" s="227" t="str">
        <f t="shared" si="1"/>
        <v/>
      </c>
      <c r="U78" s="230"/>
      <c r="V78" s="53"/>
      <c r="W78" s="54"/>
      <c r="X78" s="53"/>
      <c r="Y78" s="55"/>
      <c r="Z78" s="224"/>
      <c r="AA78" s="224"/>
      <c r="AB78" s="224"/>
      <c r="AC78" s="224"/>
      <c r="AD78" s="349"/>
      <c r="AE78" s="349"/>
      <c r="AF78" s="349"/>
      <c r="AG78" s="338" t="s">
        <v>560</v>
      </c>
      <c r="AH78" s="338" t="s">
        <v>561</v>
      </c>
      <c r="AI78" s="338"/>
      <c r="AJ78" s="338"/>
      <c r="AK78" s="338"/>
      <c r="AL78" s="338"/>
      <c r="AM78" s="338"/>
      <c r="AN78" s="338"/>
      <c r="AO78" s="34" t="s">
        <v>106</v>
      </c>
      <c r="AP78" s="338"/>
      <c r="AQ78" s="11"/>
      <c r="AR78" s="13"/>
      <c r="AS78" s="7"/>
      <c r="AT78" s="31"/>
      <c r="AU78" s="14"/>
      <c r="AV78" s="14"/>
      <c r="AW78" s="14"/>
      <c r="AX78" s="14"/>
      <c r="AY78" s="14"/>
      <c r="AZ78" s="14"/>
      <c r="BA78" s="11"/>
      <c r="BB78" s="11"/>
      <c r="BC78" s="11"/>
      <c r="BD78" s="11"/>
      <c r="BE78" s="11"/>
    </row>
    <row r="79" spans="1:57">
      <c r="A79" s="284">
        <v>57</v>
      </c>
      <c r="B79" s="288"/>
      <c r="C79" s="289"/>
      <c r="D79" s="314"/>
      <c r="E79" s="290"/>
      <c r="F79" s="289"/>
      <c r="G79" s="293"/>
      <c r="H79" s="313"/>
      <c r="I79" s="313"/>
      <c r="J79" s="313"/>
      <c r="K79" s="313"/>
      <c r="L79" s="313"/>
      <c r="M79" s="313"/>
      <c r="N79" s="300"/>
      <c r="O79" s="283">
        <f t="shared" si="0"/>
        <v>0</v>
      </c>
      <c r="P79" s="24"/>
      <c r="Q79" s="24"/>
      <c r="R79" s="24"/>
      <c r="S79" s="357"/>
      <c r="T79" s="227" t="str">
        <f t="shared" si="1"/>
        <v/>
      </c>
      <c r="U79" s="230"/>
      <c r="V79" s="53"/>
      <c r="W79" s="54"/>
      <c r="X79" s="53"/>
      <c r="Y79" s="55"/>
      <c r="Z79" s="224"/>
      <c r="AA79" s="224"/>
      <c r="AB79" s="224"/>
      <c r="AC79" s="224"/>
      <c r="AD79" s="349"/>
      <c r="AE79" s="349"/>
      <c r="AF79" s="349"/>
      <c r="AG79" s="338"/>
      <c r="AH79" s="338"/>
      <c r="AI79" s="338"/>
      <c r="AJ79" s="338"/>
      <c r="AK79" s="338"/>
      <c r="AL79" s="338"/>
      <c r="AM79" s="338"/>
      <c r="AN79" s="338"/>
      <c r="AO79" s="34" t="s">
        <v>140</v>
      </c>
      <c r="AP79" s="338"/>
      <c r="AQ79" s="11"/>
      <c r="AR79" s="13"/>
      <c r="AS79" s="7"/>
      <c r="AT79" s="31"/>
      <c r="AU79" s="14"/>
      <c r="AV79" s="14"/>
      <c r="AW79" s="14"/>
      <c r="AX79" s="14"/>
      <c r="AY79" s="14"/>
      <c r="AZ79" s="14"/>
      <c r="BA79" s="11"/>
      <c r="BB79" s="11"/>
      <c r="BC79" s="11"/>
      <c r="BD79" s="11"/>
      <c r="BE79" s="11"/>
    </row>
    <row r="80" spans="1:57">
      <c r="A80" s="284">
        <v>58</v>
      </c>
      <c r="B80" s="288"/>
      <c r="C80" s="289"/>
      <c r="D80" s="314"/>
      <c r="E80" s="290"/>
      <c r="F80" s="289"/>
      <c r="G80" s="293"/>
      <c r="H80" s="313"/>
      <c r="I80" s="313"/>
      <c r="J80" s="313"/>
      <c r="K80" s="313"/>
      <c r="L80" s="313"/>
      <c r="M80" s="313"/>
      <c r="N80" s="300"/>
      <c r="O80" s="283">
        <f t="shared" si="0"/>
        <v>0</v>
      </c>
      <c r="P80" s="24"/>
      <c r="Q80" s="24"/>
      <c r="R80" s="24"/>
      <c r="S80" s="357"/>
      <c r="T80" s="227" t="str">
        <f t="shared" si="1"/>
        <v/>
      </c>
      <c r="U80" s="230"/>
      <c r="V80" s="53"/>
      <c r="W80" s="54"/>
      <c r="X80" s="53"/>
      <c r="Y80" s="55"/>
      <c r="Z80" s="224"/>
      <c r="AA80" s="224"/>
      <c r="AB80" s="224"/>
      <c r="AC80" s="224"/>
      <c r="AD80" s="349"/>
      <c r="AE80" s="349"/>
      <c r="AF80" s="349"/>
      <c r="AG80" s="338"/>
      <c r="AH80" s="338"/>
      <c r="AI80" s="338"/>
      <c r="AJ80" s="338"/>
      <c r="AK80" s="338"/>
      <c r="AL80" s="338"/>
      <c r="AM80" s="338"/>
      <c r="AN80" s="338"/>
      <c r="AO80" s="28" t="s">
        <v>107</v>
      </c>
      <c r="AP80" s="338"/>
      <c r="AQ80" s="11"/>
      <c r="AR80" s="13"/>
      <c r="AS80" s="7"/>
      <c r="AT80" s="31"/>
      <c r="AU80" s="14"/>
      <c r="AV80" s="14"/>
      <c r="AW80" s="14"/>
      <c r="AX80" s="14"/>
      <c r="AY80" s="14"/>
      <c r="AZ80" s="14"/>
      <c r="BA80" s="11"/>
      <c r="BB80" s="11"/>
      <c r="BC80" s="11"/>
      <c r="BD80" s="11"/>
      <c r="BE80" s="11"/>
    </row>
    <row r="81" spans="1:57">
      <c r="A81" s="284">
        <v>59</v>
      </c>
      <c r="B81" s="288"/>
      <c r="C81" s="289"/>
      <c r="D81" s="314"/>
      <c r="E81" s="290"/>
      <c r="F81" s="289"/>
      <c r="G81" s="293"/>
      <c r="H81" s="313"/>
      <c r="I81" s="313"/>
      <c r="J81" s="313"/>
      <c r="K81" s="313"/>
      <c r="L81" s="313"/>
      <c r="M81" s="313"/>
      <c r="N81" s="300"/>
      <c r="O81" s="283">
        <f t="shared" si="0"/>
        <v>0</v>
      </c>
      <c r="P81" s="24"/>
      <c r="Q81" s="24"/>
      <c r="R81" s="24"/>
      <c r="S81" s="357"/>
      <c r="T81" s="227" t="str">
        <f t="shared" si="1"/>
        <v/>
      </c>
      <c r="U81" s="230"/>
      <c r="V81" s="53"/>
      <c r="W81" s="54"/>
      <c r="X81" s="53"/>
      <c r="Y81" s="55"/>
      <c r="Z81" s="224"/>
      <c r="AA81" s="224"/>
      <c r="AB81" s="224"/>
      <c r="AC81" s="224"/>
      <c r="AD81" s="349"/>
      <c r="AE81" s="349"/>
      <c r="AF81" s="349"/>
      <c r="AG81" s="338"/>
      <c r="AH81" s="338"/>
      <c r="AI81" s="338"/>
      <c r="AJ81" s="338"/>
      <c r="AK81" s="338"/>
      <c r="AL81" s="338"/>
      <c r="AM81" s="338"/>
      <c r="AN81" s="338"/>
      <c r="AO81" s="28" t="s">
        <v>147</v>
      </c>
      <c r="AP81" s="338"/>
      <c r="AQ81" s="11"/>
      <c r="AR81" s="13"/>
      <c r="AS81" s="7"/>
      <c r="AT81" s="14"/>
      <c r="AU81" s="14"/>
      <c r="AV81" s="14"/>
      <c r="AW81" s="14"/>
      <c r="AX81" s="14"/>
      <c r="AY81" s="14"/>
      <c r="AZ81" s="14"/>
      <c r="BA81" s="11"/>
      <c r="BB81" s="11"/>
      <c r="BC81" s="11"/>
      <c r="BD81" s="11"/>
      <c r="BE81" s="11"/>
    </row>
    <row r="82" spans="1:57">
      <c r="A82" s="284">
        <v>60</v>
      </c>
      <c r="B82" s="288"/>
      <c r="C82" s="289"/>
      <c r="D82" s="314"/>
      <c r="E82" s="290"/>
      <c r="F82" s="289"/>
      <c r="G82" s="293"/>
      <c r="H82" s="313"/>
      <c r="I82" s="313"/>
      <c r="J82" s="313"/>
      <c r="K82" s="313"/>
      <c r="L82" s="313"/>
      <c r="M82" s="313"/>
      <c r="N82" s="300"/>
      <c r="O82" s="283">
        <f t="shared" si="0"/>
        <v>0</v>
      </c>
      <c r="P82" s="24"/>
      <c r="Q82" s="24"/>
      <c r="R82" s="24"/>
      <c r="S82" s="357"/>
      <c r="T82" s="227" t="str">
        <f t="shared" si="1"/>
        <v/>
      </c>
      <c r="U82" s="230"/>
      <c r="V82" s="53"/>
      <c r="W82" s="54"/>
      <c r="X82" s="53"/>
      <c r="Y82" s="55"/>
      <c r="Z82" s="224"/>
      <c r="AA82" s="224"/>
      <c r="AB82" s="224"/>
      <c r="AC82" s="224"/>
      <c r="AD82" s="349"/>
      <c r="AE82" s="349"/>
      <c r="AF82" s="349"/>
      <c r="AG82" s="338"/>
      <c r="AH82" s="338"/>
      <c r="AI82" s="338"/>
      <c r="AJ82" s="338"/>
      <c r="AK82" s="338"/>
      <c r="AL82" s="338"/>
      <c r="AM82" s="338"/>
      <c r="AN82" s="338"/>
      <c r="AO82" t="s">
        <v>110</v>
      </c>
      <c r="AP82" s="338"/>
      <c r="AQ82" s="11"/>
      <c r="AR82" s="13"/>
      <c r="AS82" s="7"/>
      <c r="AT82" s="14"/>
      <c r="AU82" s="14"/>
      <c r="AV82" s="14"/>
      <c r="AW82" s="14"/>
      <c r="AX82" s="14"/>
      <c r="AY82" s="14"/>
      <c r="AZ82" s="14"/>
      <c r="BA82" s="11"/>
      <c r="BB82" s="11"/>
      <c r="BC82" s="11"/>
      <c r="BD82" s="11"/>
      <c r="BE82" s="11"/>
    </row>
    <row r="83" spans="1:57">
      <c r="A83" s="284">
        <v>61</v>
      </c>
      <c r="B83" s="288"/>
      <c r="C83" s="289"/>
      <c r="D83" s="314"/>
      <c r="E83" s="290"/>
      <c r="F83" s="289"/>
      <c r="G83" s="293"/>
      <c r="H83" s="313"/>
      <c r="I83" s="313"/>
      <c r="J83" s="313"/>
      <c r="K83" s="313"/>
      <c r="L83" s="313"/>
      <c r="M83" s="313"/>
      <c r="N83" s="300"/>
      <c r="O83" s="283">
        <f t="shared" si="0"/>
        <v>0</v>
      </c>
      <c r="P83" s="24"/>
      <c r="Q83" s="24"/>
      <c r="R83" s="24"/>
      <c r="S83" s="357"/>
      <c r="T83" s="227" t="str">
        <f t="shared" si="1"/>
        <v/>
      </c>
      <c r="U83" s="230"/>
      <c r="V83" s="53"/>
      <c r="W83" s="54"/>
      <c r="X83" s="53"/>
      <c r="Y83" s="55"/>
      <c r="Z83" s="224"/>
      <c r="AA83" s="224"/>
      <c r="AB83" s="224"/>
      <c r="AC83" s="224"/>
      <c r="AD83" s="349"/>
      <c r="AE83" s="349"/>
      <c r="AF83" s="349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11"/>
      <c r="AR83" s="13"/>
      <c r="AS83" s="7"/>
      <c r="AT83" s="14"/>
      <c r="AU83" s="14"/>
      <c r="AV83" s="14"/>
      <c r="AW83" s="14"/>
      <c r="AX83" s="14"/>
      <c r="AY83" s="14"/>
      <c r="AZ83" s="14"/>
      <c r="BA83" s="11"/>
      <c r="BB83" s="11"/>
      <c r="BC83" s="11"/>
      <c r="BD83" s="11"/>
      <c r="BE83" s="11"/>
    </row>
    <row r="84" spans="1:57">
      <c r="A84" s="284">
        <v>62</v>
      </c>
      <c r="B84" s="291"/>
      <c r="C84" s="289"/>
      <c r="D84" s="314"/>
      <c r="E84" s="290"/>
      <c r="F84" s="289"/>
      <c r="G84" s="293"/>
      <c r="H84" s="313"/>
      <c r="I84" s="313"/>
      <c r="J84" s="313"/>
      <c r="K84" s="313"/>
      <c r="L84" s="313"/>
      <c r="M84" s="313"/>
      <c r="N84" s="300"/>
      <c r="O84" s="283">
        <f t="shared" si="0"/>
        <v>0</v>
      </c>
      <c r="P84" s="24"/>
      <c r="Q84" s="24"/>
      <c r="R84" s="24"/>
      <c r="S84" s="357"/>
      <c r="T84" s="227" t="str">
        <f t="shared" si="1"/>
        <v/>
      </c>
      <c r="U84" s="230"/>
      <c r="V84" s="53"/>
      <c r="W84" s="54"/>
      <c r="X84" s="53"/>
      <c r="Y84" s="55"/>
      <c r="Z84" s="224"/>
      <c r="AA84" s="224"/>
      <c r="AB84" s="224"/>
      <c r="AC84" s="224"/>
      <c r="AD84" s="349"/>
      <c r="AE84" s="349"/>
      <c r="AF84" s="349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11"/>
      <c r="AR84" s="13"/>
      <c r="AS84" s="7"/>
      <c r="AT84" s="14"/>
      <c r="AU84" s="14"/>
      <c r="AV84" s="14"/>
      <c r="AW84" s="14"/>
      <c r="AX84" s="14"/>
      <c r="AY84" s="14"/>
      <c r="AZ84" s="14"/>
      <c r="BA84" s="11"/>
      <c r="BB84" s="11"/>
      <c r="BC84" s="11"/>
      <c r="BD84" s="11"/>
      <c r="BE84" s="11"/>
    </row>
    <row r="85" spans="1:57">
      <c r="A85" s="284">
        <v>63</v>
      </c>
      <c r="B85" s="288"/>
      <c r="C85" s="289"/>
      <c r="D85" s="314"/>
      <c r="E85" s="290"/>
      <c r="F85" s="289"/>
      <c r="G85" s="293"/>
      <c r="H85" s="313"/>
      <c r="I85" s="313"/>
      <c r="J85" s="313"/>
      <c r="K85" s="313"/>
      <c r="L85" s="313"/>
      <c r="M85" s="313"/>
      <c r="N85" s="300"/>
      <c r="O85" s="283">
        <f t="shared" si="0"/>
        <v>0</v>
      </c>
      <c r="P85" s="24"/>
      <c r="Q85" s="24"/>
      <c r="R85" s="24"/>
      <c r="S85" s="357"/>
      <c r="T85" s="227" t="str">
        <f t="shared" si="1"/>
        <v/>
      </c>
      <c r="U85" s="230"/>
      <c r="V85" s="53"/>
      <c r="W85" s="54"/>
      <c r="X85" s="53"/>
      <c r="Y85" s="55"/>
      <c r="Z85" s="224"/>
      <c r="AA85" s="224"/>
      <c r="AB85" s="224"/>
      <c r="AC85" s="224"/>
      <c r="AD85" s="349"/>
      <c r="AE85" s="349"/>
      <c r="AF85" s="349"/>
      <c r="AG85" s="338"/>
      <c r="AH85" s="338"/>
      <c r="AI85" s="338"/>
      <c r="AJ85" s="338"/>
      <c r="AK85" s="338"/>
      <c r="AL85" s="338"/>
      <c r="AM85" s="338"/>
      <c r="AN85" s="338"/>
      <c r="AO85" s="25" t="s">
        <v>141</v>
      </c>
      <c r="AP85" s="338"/>
      <c r="AQ85" s="11"/>
      <c r="AR85" s="13"/>
      <c r="AS85" s="7"/>
      <c r="AT85" s="14"/>
      <c r="AU85" s="14"/>
      <c r="AV85" s="14"/>
      <c r="AW85" s="14"/>
      <c r="AX85" s="14"/>
      <c r="AY85" s="14"/>
      <c r="AZ85" s="14"/>
      <c r="BA85" s="11"/>
      <c r="BB85" s="11"/>
      <c r="BC85" s="11"/>
      <c r="BD85" s="11"/>
      <c r="BE85" s="11"/>
    </row>
    <row r="86" spans="1:57">
      <c r="A86" s="284">
        <v>64</v>
      </c>
      <c r="B86" s="288"/>
      <c r="C86" s="289"/>
      <c r="D86" s="314"/>
      <c r="E86" s="290"/>
      <c r="F86" s="289"/>
      <c r="G86" s="293"/>
      <c r="H86" s="313"/>
      <c r="I86" s="313"/>
      <c r="J86" s="313"/>
      <c r="K86" s="313"/>
      <c r="L86" s="313"/>
      <c r="M86" s="313"/>
      <c r="N86" s="300"/>
      <c r="O86" s="283">
        <f t="shared" si="0"/>
        <v>0</v>
      </c>
      <c r="P86" s="24"/>
      <c r="Q86" s="24"/>
      <c r="R86" s="24"/>
      <c r="S86" s="357"/>
      <c r="T86" s="227" t="str">
        <f t="shared" si="1"/>
        <v/>
      </c>
      <c r="U86" s="230"/>
      <c r="V86" s="53"/>
      <c r="W86" s="54"/>
      <c r="X86" s="53"/>
      <c r="Y86" s="55"/>
      <c r="Z86" s="224"/>
      <c r="AA86" s="224"/>
      <c r="AB86" s="224"/>
      <c r="AC86" s="224"/>
      <c r="AD86" s="349"/>
      <c r="AE86" s="349"/>
      <c r="AF86" s="349"/>
      <c r="AG86" s="338"/>
      <c r="AH86" s="338"/>
      <c r="AI86" s="338"/>
      <c r="AJ86" s="338"/>
      <c r="AK86" s="338"/>
      <c r="AL86" s="338"/>
      <c r="AM86" s="338"/>
      <c r="AN86" s="338"/>
      <c r="AO86" s="25" t="s">
        <v>142</v>
      </c>
      <c r="AP86" s="338"/>
      <c r="AQ86" s="11"/>
      <c r="AR86" s="13"/>
      <c r="AS86" s="7"/>
      <c r="AT86" s="14"/>
      <c r="AU86" s="14"/>
      <c r="AV86" s="14"/>
      <c r="AW86" s="14"/>
      <c r="AX86" s="14"/>
      <c r="AY86" s="14"/>
      <c r="AZ86" s="14"/>
      <c r="BA86" s="11"/>
      <c r="BB86" s="11"/>
      <c r="BC86" s="11"/>
      <c r="BD86" s="11"/>
      <c r="BE86" s="11"/>
    </row>
    <row r="87" spans="1:57">
      <c r="A87" s="284">
        <v>65</v>
      </c>
      <c r="B87" s="288"/>
      <c r="C87" s="289"/>
      <c r="D87" s="314"/>
      <c r="E87" s="290"/>
      <c r="F87" s="289"/>
      <c r="G87" s="293"/>
      <c r="H87" s="313"/>
      <c r="I87" s="313"/>
      <c r="J87" s="313"/>
      <c r="K87" s="313"/>
      <c r="L87" s="313"/>
      <c r="M87" s="313"/>
      <c r="N87" s="300"/>
      <c r="O87" s="283">
        <f t="shared" si="0"/>
        <v>0</v>
      </c>
      <c r="P87" s="24"/>
      <c r="Q87" s="24"/>
      <c r="R87" s="24"/>
      <c r="S87" s="357"/>
      <c r="T87" s="227" t="str">
        <f t="shared" si="1"/>
        <v/>
      </c>
      <c r="U87" s="230"/>
      <c r="V87" s="53"/>
      <c r="W87" s="54"/>
      <c r="X87" s="53"/>
      <c r="Y87" s="55"/>
      <c r="Z87" s="224"/>
      <c r="AA87" s="224"/>
      <c r="AB87" s="224"/>
      <c r="AC87" s="224"/>
      <c r="AD87" s="349"/>
      <c r="AE87" s="349"/>
      <c r="AF87" s="349"/>
      <c r="AG87" s="338"/>
      <c r="AH87" s="338"/>
      <c r="AI87" s="338"/>
      <c r="AJ87" s="338"/>
      <c r="AK87" s="338"/>
      <c r="AL87" s="338"/>
      <c r="AM87" s="338"/>
      <c r="AN87" s="338"/>
      <c r="AO87" t="s">
        <v>112</v>
      </c>
      <c r="AP87" s="338"/>
      <c r="AQ87" s="11"/>
      <c r="AR87" s="13"/>
      <c r="AS87" s="7"/>
      <c r="AT87" s="14"/>
      <c r="AU87" s="14"/>
      <c r="AV87" s="14"/>
      <c r="AW87" s="14"/>
      <c r="AX87" s="14"/>
      <c r="AY87" s="14"/>
      <c r="AZ87" s="14"/>
      <c r="BA87" s="11"/>
      <c r="BB87" s="11"/>
      <c r="BC87" s="11"/>
      <c r="BD87" s="11"/>
      <c r="BE87" s="11"/>
    </row>
    <row r="88" spans="1:57">
      <c r="A88" s="284">
        <v>66</v>
      </c>
      <c r="B88" s="288"/>
      <c r="C88" s="289"/>
      <c r="D88" s="314"/>
      <c r="E88" s="290"/>
      <c r="F88" s="289"/>
      <c r="G88" s="293"/>
      <c r="H88" s="313"/>
      <c r="I88" s="313"/>
      <c r="J88" s="313"/>
      <c r="K88" s="313"/>
      <c r="L88" s="313"/>
      <c r="M88" s="313"/>
      <c r="N88" s="300"/>
      <c r="O88" s="283">
        <f t="shared" ref="O88:O128" si="2">COUNTIF(G88:M88,"&gt;0")</f>
        <v>0</v>
      </c>
      <c r="P88" s="24"/>
      <c r="Q88" s="24"/>
      <c r="R88" s="24"/>
      <c r="S88" s="357"/>
      <c r="T88" s="227" t="str">
        <f t="shared" ref="T88:T128" si="3">IF(AND(N88&lt;&gt;"",$T$18="X"),INDEX($AH:$AH,MATCH($N88,$AG:$AG,0)),IF(AND(N88="",D88=""),"",IF(N88="","No Sampler",IF(OR(N88="NoDs",LEFT(N88,5)="Other"),N88,IF(AND(OR(D88="",D88=0),VALUE(LEFT(N88,3))=""),"",IF(OR(AND(RIGHT(N88,2)="HS",D88&gt;2,VALUE(LEFT(N88,3))&lt;=2),AND(N88&lt;&gt;"",VALUE(LEFT(N88,3))&gt;=D88)),"Sampler Diameter?",VLOOKUP(N88,$AG$22:$AH$78,2,FALSE)))))))</f>
        <v/>
      </c>
      <c r="U88" s="230"/>
      <c r="V88" s="53"/>
      <c r="W88" s="54"/>
      <c r="X88" s="53"/>
      <c r="Y88" s="55"/>
      <c r="Z88" s="224"/>
      <c r="AA88" s="224"/>
      <c r="AB88" s="224"/>
      <c r="AC88" s="224"/>
      <c r="AD88" s="349"/>
      <c r="AE88" s="349"/>
      <c r="AF88" s="349"/>
      <c r="AG88" s="338"/>
      <c r="AH88" s="338"/>
      <c r="AI88" s="338"/>
      <c r="AJ88" s="338"/>
      <c r="AK88" s="338"/>
      <c r="AL88" s="338"/>
      <c r="AM88" s="338"/>
      <c r="AN88" s="338"/>
      <c r="AO88" s="28" t="s">
        <v>152</v>
      </c>
      <c r="AP88" s="338"/>
      <c r="AQ88" s="11"/>
      <c r="AR88" s="13"/>
      <c r="AS88" s="7"/>
      <c r="AT88" s="14"/>
      <c r="AU88" s="14"/>
      <c r="AV88" s="14"/>
      <c r="AW88" s="14"/>
      <c r="AX88" s="14"/>
      <c r="AY88" s="14"/>
      <c r="AZ88" s="14"/>
      <c r="BA88" s="11"/>
      <c r="BB88" s="11"/>
      <c r="BC88" s="11"/>
      <c r="BD88" s="11"/>
      <c r="BE88" s="11"/>
    </row>
    <row r="89" spans="1:57">
      <c r="A89" s="284">
        <v>67</v>
      </c>
      <c r="B89" s="288"/>
      <c r="C89" s="289"/>
      <c r="D89" s="314"/>
      <c r="E89" s="290"/>
      <c r="F89" s="289"/>
      <c r="G89" s="293"/>
      <c r="H89" s="313"/>
      <c r="I89" s="313"/>
      <c r="J89" s="313"/>
      <c r="K89" s="313"/>
      <c r="L89" s="313"/>
      <c r="M89" s="313"/>
      <c r="N89" s="300"/>
      <c r="O89" s="283">
        <f t="shared" si="2"/>
        <v>0</v>
      </c>
      <c r="P89" s="24"/>
      <c r="Q89" s="24"/>
      <c r="R89" s="24"/>
      <c r="S89" s="357"/>
      <c r="T89" s="227" t="str">
        <f t="shared" si="3"/>
        <v/>
      </c>
      <c r="U89" s="230"/>
      <c r="V89" s="53"/>
      <c r="W89" s="54"/>
      <c r="X89" s="53"/>
      <c r="Y89" s="55"/>
      <c r="Z89" s="224"/>
      <c r="AA89" s="224"/>
      <c r="AB89" s="224"/>
      <c r="AC89" s="224"/>
      <c r="AD89" s="349"/>
      <c r="AE89" s="349"/>
      <c r="AF89" s="349"/>
      <c r="AG89" s="338"/>
      <c r="AH89" s="338"/>
      <c r="AI89" s="338"/>
      <c r="AJ89" s="338"/>
      <c r="AK89" s="338"/>
      <c r="AL89" s="338"/>
      <c r="AM89" s="338"/>
      <c r="AN89" s="338"/>
      <c r="AO89" t="s">
        <v>148</v>
      </c>
      <c r="AP89" s="338"/>
      <c r="AQ89" s="11"/>
      <c r="AR89" s="13"/>
      <c r="AS89" s="7"/>
      <c r="AT89" s="14"/>
      <c r="AU89" s="14"/>
      <c r="AV89" s="14"/>
      <c r="AW89" s="14"/>
      <c r="AX89" s="14"/>
      <c r="AY89" s="14"/>
      <c r="AZ89" s="14"/>
      <c r="BA89" s="11"/>
      <c r="BB89" s="11"/>
      <c r="BC89" s="11"/>
      <c r="BD89" s="11"/>
      <c r="BE89" s="11"/>
    </row>
    <row r="90" spans="1:57">
      <c r="A90" s="284">
        <v>68</v>
      </c>
      <c r="B90" s="288"/>
      <c r="C90" s="289"/>
      <c r="D90" s="314"/>
      <c r="E90" s="290"/>
      <c r="F90" s="289"/>
      <c r="G90" s="293"/>
      <c r="H90" s="313"/>
      <c r="I90" s="313"/>
      <c r="J90" s="313"/>
      <c r="K90" s="313"/>
      <c r="L90" s="313"/>
      <c r="M90" s="313"/>
      <c r="N90" s="300"/>
      <c r="O90" s="283">
        <f t="shared" si="2"/>
        <v>0</v>
      </c>
      <c r="P90" s="24"/>
      <c r="Q90" s="24"/>
      <c r="R90" s="24"/>
      <c r="S90" s="357"/>
      <c r="T90" s="227" t="str">
        <f t="shared" si="3"/>
        <v/>
      </c>
      <c r="U90" s="230"/>
      <c r="V90" s="53"/>
      <c r="W90" s="54"/>
      <c r="X90" s="53"/>
      <c r="Y90" s="55"/>
      <c r="Z90" s="224"/>
      <c r="AA90" s="224"/>
      <c r="AB90" s="224"/>
      <c r="AC90" s="224"/>
      <c r="AD90" s="349"/>
      <c r="AE90" s="349"/>
      <c r="AF90" s="349"/>
      <c r="AG90" s="338"/>
      <c r="AH90" s="338"/>
      <c r="AI90" s="338"/>
      <c r="AJ90" s="338"/>
      <c r="AK90" s="338"/>
      <c r="AL90" s="338"/>
      <c r="AM90" s="338"/>
      <c r="AN90" s="338"/>
      <c r="AO90" s="34" t="s">
        <v>63</v>
      </c>
      <c r="AP90" s="338"/>
      <c r="AQ90" s="11"/>
      <c r="AR90" s="13"/>
      <c r="AS90" s="7"/>
      <c r="AT90" s="14"/>
      <c r="AU90" s="14"/>
      <c r="AV90" s="14"/>
      <c r="AW90" s="14"/>
      <c r="AX90" s="14"/>
      <c r="AY90" s="14"/>
      <c r="AZ90" s="14"/>
      <c r="BA90" s="11"/>
      <c r="BB90" s="11"/>
      <c r="BC90" s="11"/>
      <c r="BD90" s="11"/>
      <c r="BE90" s="11"/>
    </row>
    <row r="91" spans="1:57">
      <c r="A91" s="284">
        <v>69</v>
      </c>
      <c r="B91" s="288"/>
      <c r="C91" s="289"/>
      <c r="D91" s="314"/>
      <c r="E91" s="290"/>
      <c r="F91" s="289"/>
      <c r="G91" s="293"/>
      <c r="H91" s="313"/>
      <c r="I91" s="313"/>
      <c r="J91" s="313"/>
      <c r="K91" s="313"/>
      <c r="L91" s="313"/>
      <c r="M91" s="313"/>
      <c r="N91" s="300"/>
      <c r="O91" s="283">
        <f t="shared" si="2"/>
        <v>0</v>
      </c>
      <c r="P91" s="24"/>
      <c r="Q91" s="24"/>
      <c r="R91" s="24"/>
      <c r="S91" s="357"/>
      <c r="T91" s="227" t="str">
        <f t="shared" si="3"/>
        <v/>
      </c>
      <c r="U91" s="230"/>
      <c r="V91" s="53"/>
      <c r="W91" s="54"/>
      <c r="X91" s="53"/>
      <c r="Y91" s="55"/>
      <c r="Z91" s="224"/>
      <c r="AA91" s="224"/>
      <c r="AB91" s="224"/>
      <c r="AC91" s="224"/>
      <c r="AD91" s="349"/>
      <c r="AE91" s="349"/>
      <c r="AF91" s="349"/>
      <c r="AG91" s="338"/>
      <c r="AH91" s="338"/>
      <c r="AI91" s="338"/>
      <c r="AJ91" s="338"/>
      <c r="AK91" s="338"/>
      <c r="AL91" s="338"/>
      <c r="AM91" s="338"/>
      <c r="AN91" s="338"/>
      <c r="AO91" s="33" t="s">
        <v>111</v>
      </c>
      <c r="AP91" s="338"/>
      <c r="AQ91" s="11"/>
      <c r="AR91" s="40"/>
      <c r="AS91" s="7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>
      <c r="A92" s="284">
        <v>70</v>
      </c>
      <c r="B92" s="288"/>
      <c r="C92" s="289"/>
      <c r="D92" s="314"/>
      <c r="E92" s="290"/>
      <c r="F92" s="289"/>
      <c r="G92" s="293"/>
      <c r="H92" s="313"/>
      <c r="I92" s="313"/>
      <c r="J92" s="313"/>
      <c r="K92" s="313"/>
      <c r="L92" s="313"/>
      <c r="M92" s="313"/>
      <c r="N92" s="300"/>
      <c r="O92" s="283">
        <f t="shared" si="2"/>
        <v>0</v>
      </c>
      <c r="P92" s="24"/>
      <c r="Q92" s="24"/>
      <c r="R92" s="24"/>
      <c r="S92" s="357"/>
      <c r="T92" s="227" t="str">
        <f t="shared" si="3"/>
        <v/>
      </c>
      <c r="U92" s="230"/>
      <c r="V92" s="53"/>
      <c r="W92" s="54"/>
      <c r="X92" s="53"/>
      <c r="Y92" s="55"/>
      <c r="Z92" s="224"/>
      <c r="AA92" s="224"/>
      <c r="AB92" s="224"/>
      <c r="AC92" s="224"/>
      <c r="AD92" s="349"/>
      <c r="AE92" s="349"/>
      <c r="AF92" s="349"/>
      <c r="AG92" s="338"/>
      <c r="AH92" s="338"/>
      <c r="AI92" s="338"/>
      <c r="AJ92" s="338"/>
      <c r="AK92" s="338"/>
      <c r="AL92" s="338"/>
      <c r="AM92" s="338"/>
      <c r="AN92" s="338"/>
      <c r="AO92" s="33" t="s">
        <v>118</v>
      </c>
      <c r="AP92" s="338"/>
      <c r="AQ92" s="11"/>
      <c r="AR92" s="40"/>
      <c r="AS92" s="7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>
      <c r="A93" s="284">
        <v>71</v>
      </c>
      <c r="B93" s="294"/>
      <c r="C93" s="289"/>
      <c r="D93" s="314"/>
      <c r="E93" s="290"/>
      <c r="F93" s="289"/>
      <c r="G93" s="293"/>
      <c r="H93" s="313"/>
      <c r="I93" s="313"/>
      <c r="J93" s="313"/>
      <c r="K93" s="313"/>
      <c r="L93" s="313"/>
      <c r="M93" s="313"/>
      <c r="N93" s="300"/>
      <c r="O93" s="283">
        <f t="shared" si="2"/>
        <v>0</v>
      </c>
      <c r="P93" s="24"/>
      <c r="Q93" s="24"/>
      <c r="R93" s="24"/>
      <c r="S93" s="357"/>
      <c r="T93" s="227" t="str">
        <f t="shared" si="3"/>
        <v/>
      </c>
      <c r="U93" s="230"/>
      <c r="V93" s="53"/>
      <c r="W93" s="54"/>
      <c r="X93" s="53"/>
      <c r="Y93" s="55"/>
      <c r="Z93" s="224"/>
      <c r="AA93" s="224"/>
      <c r="AB93" s="224"/>
      <c r="AC93" s="224"/>
      <c r="AD93" s="349"/>
      <c r="AE93" s="349"/>
      <c r="AF93" s="349"/>
      <c r="AG93" s="338"/>
      <c r="AH93" s="338"/>
      <c r="AI93" s="338"/>
      <c r="AJ93" s="338"/>
      <c r="AK93" s="338"/>
      <c r="AL93" s="338"/>
      <c r="AM93" s="338"/>
      <c r="AN93" s="338"/>
      <c r="AO93" s="33" t="s">
        <v>71</v>
      </c>
      <c r="AP93" s="338"/>
      <c r="AQ93" s="11"/>
      <c r="AR93" s="40"/>
      <c r="AS93" s="7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>
      <c r="A94" s="284">
        <v>72</v>
      </c>
      <c r="B94" s="292"/>
      <c r="C94" s="289"/>
      <c r="D94" s="314"/>
      <c r="E94" s="290"/>
      <c r="F94" s="289"/>
      <c r="G94" s="293"/>
      <c r="H94" s="313"/>
      <c r="I94" s="313"/>
      <c r="J94" s="313"/>
      <c r="K94" s="313"/>
      <c r="L94" s="313"/>
      <c r="M94" s="313"/>
      <c r="N94" s="300"/>
      <c r="O94" s="283">
        <f t="shared" si="2"/>
        <v>0</v>
      </c>
      <c r="P94" s="24"/>
      <c r="Q94" s="24"/>
      <c r="R94" s="24"/>
      <c r="S94" s="357"/>
      <c r="T94" s="227" t="str">
        <f t="shared" si="3"/>
        <v/>
      </c>
      <c r="U94" s="230"/>
      <c r="V94" s="53"/>
      <c r="W94" s="54"/>
      <c r="X94" s="53"/>
      <c r="Y94" s="55"/>
      <c r="Z94" s="224"/>
      <c r="AA94" s="224"/>
      <c r="AB94" s="224"/>
      <c r="AC94" s="224"/>
      <c r="AD94" s="349"/>
      <c r="AE94" s="349"/>
      <c r="AF94" s="349"/>
      <c r="AG94" s="338"/>
      <c r="AH94" s="338"/>
      <c r="AI94" s="338"/>
      <c r="AJ94" s="338"/>
      <c r="AK94" s="338"/>
      <c r="AL94" s="338"/>
      <c r="AM94" s="338"/>
      <c r="AN94" s="338"/>
      <c r="AO94" s="34" t="s">
        <v>125</v>
      </c>
      <c r="AP94" s="338"/>
      <c r="AQ94" s="11"/>
      <c r="AR94" s="40"/>
      <c r="AS94" s="7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>
      <c r="A95" s="23">
        <v>73</v>
      </c>
      <c r="B95" s="36"/>
      <c r="C95" s="37"/>
      <c r="D95" s="315"/>
      <c r="E95" s="38"/>
      <c r="F95" s="37"/>
      <c r="G95" s="41"/>
      <c r="H95" s="313"/>
      <c r="I95" s="313"/>
      <c r="J95" s="313"/>
      <c r="K95" s="313"/>
      <c r="L95" s="313"/>
      <c r="M95" s="313"/>
      <c r="N95" s="300"/>
      <c r="O95" s="283">
        <f t="shared" si="2"/>
        <v>0</v>
      </c>
      <c r="P95" s="24"/>
      <c r="Q95" s="24"/>
      <c r="R95" s="24"/>
      <c r="S95" s="357"/>
      <c r="T95" s="227" t="str">
        <f t="shared" si="3"/>
        <v/>
      </c>
      <c r="U95" s="230"/>
      <c r="V95" s="53"/>
      <c r="W95" s="54"/>
      <c r="X95" s="53"/>
      <c r="Y95" s="55"/>
      <c r="Z95" s="224"/>
      <c r="AA95" s="224"/>
      <c r="AB95" s="224"/>
      <c r="AC95" s="224"/>
      <c r="AD95" s="349"/>
      <c r="AE95" s="349"/>
      <c r="AF95" s="349"/>
      <c r="AG95" s="338"/>
      <c r="AH95" s="338"/>
      <c r="AI95" s="338"/>
      <c r="AJ95" s="338"/>
      <c r="AK95" s="338"/>
      <c r="AL95" s="338"/>
      <c r="AM95" s="338"/>
      <c r="AN95" s="338"/>
      <c r="AO95" s="34" t="s">
        <v>127</v>
      </c>
      <c r="AP95" s="338"/>
      <c r="AQ95" s="11"/>
      <c r="AR95" s="40"/>
      <c r="AS95" s="7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>
      <c r="A96" s="23">
        <v>74</v>
      </c>
      <c r="B96" s="36"/>
      <c r="C96" s="37"/>
      <c r="D96" s="315"/>
      <c r="E96" s="38"/>
      <c r="F96" s="37"/>
      <c r="G96" s="41"/>
      <c r="H96" s="313"/>
      <c r="I96" s="313"/>
      <c r="J96" s="313"/>
      <c r="K96" s="313"/>
      <c r="L96" s="313"/>
      <c r="M96" s="313"/>
      <c r="N96" s="300"/>
      <c r="O96" s="283">
        <f t="shared" si="2"/>
        <v>0</v>
      </c>
      <c r="P96" s="24"/>
      <c r="Q96" s="24"/>
      <c r="R96" s="24"/>
      <c r="S96" s="357"/>
      <c r="T96" s="227" t="str">
        <f t="shared" si="3"/>
        <v/>
      </c>
      <c r="U96" s="230"/>
      <c r="V96" s="53"/>
      <c r="W96" s="54"/>
      <c r="X96" s="53"/>
      <c r="Y96" s="55"/>
      <c r="Z96" s="224"/>
      <c r="AA96" s="224"/>
      <c r="AB96" s="224"/>
      <c r="AC96" s="224"/>
      <c r="AD96" s="349"/>
      <c r="AE96" s="349"/>
      <c r="AF96" s="349"/>
      <c r="AG96" s="338"/>
      <c r="AH96" s="338"/>
      <c r="AI96" s="338"/>
      <c r="AJ96" s="338"/>
      <c r="AK96" s="338"/>
      <c r="AL96" s="338"/>
      <c r="AM96" s="338"/>
      <c r="AN96" s="338"/>
      <c r="AO96" s="354" t="s">
        <v>122</v>
      </c>
      <c r="AP96" s="338"/>
      <c r="AQ96" s="11"/>
      <c r="AR96" s="40"/>
      <c r="AS96" s="7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>
      <c r="A97" s="23">
        <v>75</v>
      </c>
      <c r="B97" s="36"/>
      <c r="C97" s="37"/>
      <c r="D97" s="315"/>
      <c r="E97" s="38"/>
      <c r="F97" s="37"/>
      <c r="G97" s="41"/>
      <c r="H97" s="313"/>
      <c r="I97" s="313"/>
      <c r="J97" s="313"/>
      <c r="K97" s="313"/>
      <c r="L97" s="313"/>
      <c r="M97" s="313"/>
      <c r="N97" s="300"/>
      <c r="O97" s="283">
        <f t="shared" si="2"/>
        <v>0</v>
      </c>
      <c r="P97" s="24"/>
      <c r="Q97" s="24"/>
      <c r="R97" s="24"/>
      <c r="S97" s="357"/>
      <c r="T97" s="227" t="str">
        <f t="shared" si="3"/>
        <v/>
      </c>
      <c r="U97" s="230"/>
      <c r="V97" s="53"/>
      <c r="W97" s="54"/>
      <c r="X97" s="53"/>
      <c r="Y97" s="55"/>
      <c r="Z97" s="224"/>
      <c r="AA97" s="224"/>
      <c r="AB97" s="224"/>
      <c r="AC97" s="224"/>
      <c r="AD97" s="349"/>
      <c r="AE97" s="349"/>
      <c r="AF97" s="349"/>
      <c r="AG97" s="338"/>
      <c r="AH97" s="338"/>
      <c r="AI97" s="338"/>
      <c r="AJ97" s="338"/>
      <c r="AK97" s="338"/>
      <c r="AL97" s="338"/>
      <c r="AM97" s="338"/>
      <c r="AN97" s="338"/>
      <c r="AO97" s="354" t="s">
        <v>128</v>
      </c>
      <c r="AP97" s="338"/>
      <c r="AQ97" s="11"/>
      <c r="AR97" s="40"/>
      <c r="AS97" s="7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>
      <c r="A98" s="23">
        <v>76</v>
      </c>
      <c r="B98" s="36"/>
      <c r="C98" s="37"/>
      <c r="D98" s="315"/>
      <c r="E98" s="38"/>
      <c r="F98" s="37"/>
      <c r="G98" s="41"/>
      <c r="H98" s="313"/>
      <c r="I98" s="313"/>
      <c r="J98" s="313"/>
      <c r="K98" s="313"/>
      <c r="L98" s="313"/>
      <c r="M98" s="313"/>
      <c r="N98" s="300"/>
      <c r="O98" s="283">
        <f t="shared" si="2"/>
        <v>0</v>
      </c>
      <c r="P98" s="24"/>
      <c r="Q98" s="24"/>
      <c r="R98" s="24"/>
      <c r="S98" s="357"/>
      <c r="T98" s="227" t="str">
        <f t="shared" si="3"/>
        <v/>
      </c>
      <c r="U98" s="230"/>
      <c r="V98" s="53"/>
      <c r="W98" s="54"/>
      <c r="X98" s="53"/>
      <c r="Y98" s="55"/>
      <c r="Z98" s="224"/>
      <c r="AA98" s="224"/>
      <c r="AB98" s="224"/>
      <c r="AC98" s="224"/>
      <c r="AD98" s="349"/>
      <c r="AE98" s="349"/>
      <c r="AF98" s="349"/>
      <c r="AG98" s="338"/>
      <c r="AH98" s="338"/>
      <c r="AI98" s="338"/>
      <c r="AJ98" s="338"/>
      <c r="AK98" s="338"/>
      <c r="AL98" s="338"/>
      <c r="AM98" s="338"/>
      <c r="AN98" s="338"/>
      <c r="AO98" s="34" t="s">
        <v>149</v>
      </c>
      <c r="AP98" s="338"/>
      <c r="AQ98" s="11"/>
      <c r="AR98" s="40"/>
      <c r="AS98" s="7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>
      <c r="A99" s="23">
        <v>77</v>
      </c>
      <c r="B99" s="36"/>
      <c r="C99" s="37"/>
      <c r="D99" s="315"/>
      <c r="E99" s="38"/>
      <c r="F99" s="37"/>
      <c r="G99" s="41"/>
      <c r="H99" s="313"/>
      <c r="I99" s="313"/>
      <c r="J99" s="313"/>
      <c r="K99" s="313"/>
      <c r="L99" s="313"/>
      <c r="M99" s="313"/>
      <c r="N99" s="300"/>
      <c r="O99" s="283">
        <f t="shared" si="2"/>
        <v>0</v>
      </c>
      <c r="P99" s="24"/>
      <c r="Q99" s="24"/>
      <c r="R99" s="24"/>
      <c r="S99" s="357"/>
      <c r="T99" s="227" t="str">
        <f t="shared" si="3"/>
        <v/>
      </c>
      <c r="U99" s="230"/>
      <c r="V99" s="53"/>
      <c r="W99" s="54"/>
      <c r="X99" s="53"/>
      <c r="Y99" s="55"/>
      <c r="Z99" s="224"/>
      <c r="AA99" s="224"/>
      <c r="AB99" s="224"/>
      <c r="AC99" s="224"/>
      <c r="AD99" s="349"/>
      <c r="AE99" s="349"/>
      <c r="AF99" s="349"/>
      <c r="AG99" s="338"/>
      <c r="AH99" s="338"/>
      <c r="AI99" s="338"/>
      <c r="AJ99" s="338"/>
      <c r="AK99" s="338"/>
      <c r="AL99" s="338"/>
      <c r="AM99" s="338"/>
      <c r="AN99" s="338"/>
      <c r="AO99" s="354" t="s">
        <v>150</v>
      </c>
      <c r="AP99" s="338"/>
      <c r="AQ99" s="11"/>
      <c r="AR99" s="40"/>
      <c r="AS99" s="7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>
      <c r="A100" s="23">
        <v>78</v>
      </c>
      <c r="B100" s="36"/>
      <c r="C100" s="37"/>
      <c r="D100" s="315"/>
      <c r="E100" s="38"/>
      <c r="F100" s="37"/>
      <c r="G100" s="39"/>
      <c r="H100" s="313"/>
      <c r="I100" s="313"/>
      <c r="J100" s="313"/>
      <c r="K100" s="313"/>
      <c r="L100" s="313"/>
      <c r="M100" s="313"/>
      <c r="N100" s="300"/>
      <c r="O100" s="283">
        <f t="shared" si="2"/>
        <v>0</v>
      </c>
      <c r="P100" s="24"/>
      <c r="Q100" s="24"/>
      <c r="R100" s="24"/>
      <c r="S100" s="357"/>
      <c r="T100" s="227" t="str">
        <f t="shared" si="3"/>
        <v/>
      </c>
      <c r="U100" s="230"/>
      <c r="V100" s="53"/>
      <c r="W100" s="54"/>
      <c r="X100" s="53"/>
      <c r="Y100" s="55"/>
      <c r="Z100" s="224"/>
      <c r="AA100" s="224"/>
      <c r="AB100" s="224"/>
      <c r="AC100" s="224"/>
      <c r="AD100" s="349"/>
      <c r="AE100" s="349"/>
      <c r="AF100" s="349"/>
      <c r="AG100" s="338"/>
      <c r="AH100" s="338"/>
      <c r="AI100" s="338"/>
      <c r="AJ100" s="338"/>
      <c r="AK100" s="338"/>
      <c r="AL100" s="338"/>
      <c r="AM100" s="338"/>
      <c r="AN100" s="338"/>
      <c r="AO100" s="354" t="s">
        <v>151</v>
      </c>
      <c r="AP100" s="338"/>
      <c r="AQ100" s="11"/>
      <c r="AR100" s="40"/>
      <c r="AS100" s="7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1:57">
      <c r="A101" s="23">
        <v>79</v>
      </c>
      <c r="B101" s="36"/>
      <c r="C101" s="37"/>
      <c r="D101" s="315"/>
      <c r="E101" s="38"/>
      <c r="F101" s="37"/>
      <c r="G101" s="39"/>
      <c r="H101" s="313"/>
      <c r="I101" s="313"/>
      <c r="J101" s="313"/>
      <c r="K101" s="313"/>
      <c r="L101" s="313"/>
      <c r="M101" s="313"/>
      <c r="N101" s="300"/>
      <c r="O101" s="283">
        <f t="shared" si="2"/>
        <v>0</v>
      </c>
      <c r="P101" s="24"/>
      <c r="Q101" s="24"/>
      <c r="R101" s="24"/>
      <c r="S101" s="357"/>
      <c r="T101" s="227" t="str">
        <f t="shared" si="3"/>
        <v/>
      </c>
      <c r="U101" s="230"/>
      <c r="V101" s="53"/>
      <c r="W101" s="54"/>
      <c r="X101" s="53"/>
      <c r="Y101" s="55"/>
      <c r="Z101" s="224"/>
      <c r="AA101" s="224"/>
      <c r="AB101" s="224"/>
      <c r="AC101" s="224"/>
      <c r="AD101" s="349"/>
      <c r="AE101" s="349"/>
      <c r="AF101" s="349"/>
      <c r="AG101" s="338"/>
      <c r="AH101" s="338"/>
      <c r="AI101" s="338"/>
      <c r="AJ101" s="338"/>
      <c r="AK101" s="338"/>
      <c r="AL101" s="338"/>
      <c r="AM101" s="338"/>
      <c r="AN101" s="338"/>
      <c r="AO101" s="338" t="s">
        <v>129</v>
      </c>
      <c r="AP101" s="338"/>
      <c r="AQ101" s="11"/>
      <c r="AR101" s="40"/>
      <c r="AS101" s="7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7">
      <c r="A102" s="23">
        <v>80</v>
      </c>
      <c r="B102" s="36"/>
      <c r="C102" s="37"/>
      <c r="D102" s="315"/>
      <c r="E102" s="38"/>
      <c r="F102" s="37"/>
      <c r="G102" s="39"/>
      <c r="H102" s="313"/>
      <c r="I102" s="313"/>
      <c r="J102" s="313"/>
      <c r="K102" s="313"/>
      <c r="L102" s="313"/>
      <c r="M102" s="313"/>
      <c r="N102" s="300"/>
      <c r="O102" s="283">
        <f t="shared" si="2"/>
        <v>0</v>
      </c>
      <c r="P102" s="24"/>
      <c r="Q102" s="24"/>
      <c r="R102" s="24"/>
      <c r="S102" s="357"/>
      <c r="T102" s="227" t="str">
        <f t="shared" si="3"/>
        <v/>
      </c>
      <c r="U102" s="230"/>
      <c r="V102" s="53"/>
      <c r="W102" s="54"/>
      <c r="X102" s="53"/>
      <c r="Y102" s="55"/>
      <c r="Z102" s="224"/>
      <c r="AA102" s="224"/>
      <c r="AB102" s="224"/>
      <c r="AC102" s="224"/>
      <c r="AD102" s="349"/>
      <c r="AE102" s="349"/>
      <c r="AF102" s="349"/>
      <c r="AG102" s="338"/>
      <c r="AH102" s="338"/>
      <c r="AI102" s="338"/>
      <c r="AJ102" s="338"/>
      <c r="AK102" s="338"/>
      <c r="AL102" s="338"/>
      <c r="AM102" s="338"/>
      <c r="AN102" s="338"/>
      <c r="AO102" s="338" t="s">
        <v>130</v>
      </c>
      <c r="AP102" s="338"/>
      <c r="AQ102" s="11"/>
      <c r="AR102" s="40"/>
      <c r="AS102" s="7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1:57">
      <c r="A103" s="23">
        <v>81</v>
      </c>
      <c r="B103" s="36"/>
      <c r="C103" s="37"/>
      <c r="D103" s="315"/>
      <c r="E103" s="38"/>
      <c r="F103" s="37"/>
      <c r="G103" s="39"/>
      <c r="H103" s="313"/>
      <c r="I103" s="313"/>
      <c r="J103" s="313"/>
      <c r="K103" s="313"/>
      <c r="L103" s="313"/>
      <c r="M103" s="313"/>
      <c r="N103" s="300"/>
      <c r="O103" s="283">
        <f t="shared" si="2"/>
        <v>0</v>
      </c>
      <c r="P103" s="24"/>
      <c r="Q103" s="24"/>
      <c r="R103" s="24"/>
      <c r="S103" s="357"/>
      <c r="T103" s="227" t="str">
        <f t="shared" si="3"/>
        <v/>
      </c>
      <c r="U103" s="230"/>
      <c r="V103" s="53"/>
      <c r="W103" s="54"/>
      <c r="X103" s="53"/>
      <c r="Y103" s="55"/>
      <c r="Z103" s="224"/>
      <c r="AA103" s="224"/>
      <c r="AB103" s="224"/>
      <c r="AC103" s="224"/>
      <c r="AD103" s="349"/>
      <c r="AE103" s="349"/>
      <c r="AF103" s="349"/>
      <c r="AG103" s="338"/>
      <c r="AH103" s="338"/>
      <c r="AI103" s="338"/>
      <c r="AJ103" s="338"/>
      <c r="AK103" s="338"/>
      <c r="AL103" s="338"/>
      <c r="AM103" s="338"/>
      <c r="AN103" s="338"/>
      <c r="AO103" s="338" t="s">
        <v>131</v>
      </c>
      <c r="AP103" s="338"/>
      <c r="AQ103" s="11"/>
      <c r="AR103" s="40"/>
      <c r="AS103" s="7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>
      <c r="A104" s="23">
        <v>82</v>
      </c>
      <c r="B104" s="36"/>
      <c r="C104" s="37"/>
      <c r="D104" s="315"/>
      <c r="E104" s="38"/>
      <c r="F104" s="37"/>
      <c r="G104" s="39"/>
      <c r="H104" s="313"/>
      <c r="I104" s="313"/>
      <c r="J104" s="313"/>
      <c r="K104" s="313"/>
      <c r="L104" s="313"/>
      <c r="M104" s="313"/>
      <c r="N104" s="300"/>
      <c r="O104" s="283">
        <f t="shared" si="2"/>
        <v>0</v>
      </c>
      <c r="P104" s="24"/>
      <c r="Q104" s="24"/>
      <c r="R104" s="24"/>
      <c r="S104" s="357"/>
      <c r="T104" s="227" t="str">
        <f t="shared" si="3"/>
        <v/>
      </c>
      <c r="U104" s="230"/>
      <c r="V104" s="53"/>
      <c r="W104" s="54"/>
      <c r="X104" s="53"/>
      <c r="Y104" s="55"/>
      <c r="Z104" s="224"/>
      <c r="AA104" s="224"/>
      <c r="AB104" s="224"/>
      <c r="AC104" s="224"/>
      <c r="AD104" s="349"/>
      <c r="AE104" s="349"/>
      <c r="AF104" s="349"/>
      <c r="AG104" s="338"/>
      <c r="AH104" s="338"/>
      <c r="AI104" s="338"/>
      <c r="AJ104" s="338"/>
      <c r="AK104" s="338"/>
      <c r="AL104" s="338"/>
      <c r="AM104" s="338"/>
      <c r="AN104" s="338"/>
      <c r="AO104" s="338" t="s">
        <v>132</v>
      </c>
      <c r="AP104" s="338"/>
      <c r="AQ104" s="11"/>
      <c r="AR104" s="40"/>
      <c r="AS104" s="7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7">
      <c r="A105" s="23">
        <v>83</v>
      </c>
      <c r="B105" s="36"/>
      <c r="C105" s="37"/>
      <c r="D105" s="315"/>
      <c r="E105" s="38"/>
      <c r="F105" s="37"/>
      <c r="G105" s="39"/>
      <c r="H105" s="313"/>
      <c r="I105" s="313"/>
      <c r="J105" s="313"/>
      <c r="K105" s="313"/>
      <c r="L105" s="313"/>
      <c r="M105" s="313"/>
      <c r="N105" s="300"/>
      <c r="O105" s="283">
        <f t="shared" si="2"/>
        <v>0</v>
      </c>
      <c r="P105" s="24"/>
      <c r="Q105" s="24"/>
      <c r="R105" s="24"/>
      <c r="S105" s="357"/>
      <c r="T105" s="227" t="str">
        <f t="shared" si="3"/>
        <v/>
      </c>
      <c r="U105" s="230"/>
      <c r="V105" s="53"/>
      <c r="W105" s="54"/>
      <c r="X105" s="53"/>
      <c r="Y105" s="55"/>
      <c r="Z105" s="224"/>
      <c r="AA105" s="224"/>
      <c r="AB105" s="224"/>
      <c r="AC105" s="224"/>
      <c r="AD105" s="349"/>
      <c r="AE105" s="349"/>
      <c r="AF105" s="349"/>
      <c r="AG105" s="338"/>
      <c r="AH105" s="338"/>
      <c r="AI105" s="338"/>
      <c r="AJ105" s="338"/>
      <c r="AK105" s="338"/>
      <c r="AL105" s="338"/>
      <c r="AM105" s="338"/>
      <c r="AN105" s="338"/>
      <c r="AO105" s="338" t="s">
        <v>423</v>
      </c>
      <c r="AP105" s="338"/>
      <c r="AQ105" s="11"/>
      <c r="AR105" s="40"/>
      <c r="AS105" s="7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1:57">
      <c r="A106" s="23">
        <v>84</v>
      </c>
      <c r="B106" s="36"/>
      <c r="C106" s="37"/>
      <c r="D106" s="315"/>
      <c r="E106" s="38"/>
      <c r="F106" s="37"/>
      <c r="G106" s="39"/>
      <c r="H106" s="313"/>
      <c r="I106" s="313"/>
      <c r="J106" s="313"/>
      <c r="K106" s="313"/>
      <c r="L106" s="313"/>
      <c r="M106" s="313"/>
      <c r="N106" s="300"/>
      <c r="O106" s="283">
        <f t="shared" si="2"/>
        <v>0</v>
      </c>
      <c r="P106" s="24"/>
      <c r="Q106" s="24"/>
      <c r="R106" s="24"/>
      <c r="S106" s="357"/>
      <c r="T106" s="227" t="str">
        <f t="shared" si="3"/>
        <v/>
      </c>
      <c r="U106" s="230"/>
      <c r="V106" s="53"/>
      <c r="W106" s="54"/>
      <c r="X106" s="53"/>
      <c r="Y106" s="55"/>
      <c r="Z106" s="224"/>
      <c r="AA106" s="224"/>
      <c r="AB106" s="224"/>
      <c r="AC106" s="224"/>
      <c r="AD106" s="349"/>
      <c r="AE106" s="349"/>
      <c r="AF106" s="349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11"/>
      <c r="AR106" s="40"/>
      <c r="AS106" s="7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7">
      <c r="A107" s="23">
        <v>85</v>
      </c>
      <c r="B107" s="36"/>
      <c r="C107" s="37"/>
      <c r="D107" s="315"/>
      <c r="E107" s="38"/>
      <c r="F107" s="37"/>
      <c r="G107" s="39"/>
      <c r="H107" s="313"/>
      <c r="I107" s="313"/>
      <c r="J107" s="313"/>
      <c r="K107" s="313"/>
      <c r="L107" s="313"/>
      <c r="M107" s="313"/>
      <c r="N107" s="300"/>
      <c r="O107" s="283">
        <f t="shared" si="2"/>
        <v>0</v>
      </c>
      <c r="P107" s="24"/>
      <c r="Q107" s="24"/>
      <c r="R107" s="24"/>
      <c r="S107" s="357"/>
      <c r="T107" s="227" t="str">
        <f t="shared" si="3"/>
        <v/>
      </c>
      <c r="U107" s="230"/>
      <c r="V107" s="53"/>
      <c r="W107" s="54"/>
      <c r="X107" s="53"/>
      <c r="Y107" s="55"/>
      <c r="Z107" s="224"/>
      <c r="AA107" s="224"/>
      <c r="AB107" s="224"/>
      <c r="AC107" s="224"/>
      <c r="AD107" s="349"/>
      <c r="AE107" s="349"/>
      <c r="AF107" s="349"/>
      <c r="AG107" s="338"/>
      <c r="AH107" s="338"/>
      <c r="AI107" s="338"/>
      <c r="AJ107" s="338"/>
      <c r="AK107" s="338"/>
      <c r="AL107" s="338"/>
      <c r="AM107" s="338"/>
      <c r="AN107" s="338"/>
      <c r="AO107" s="338" t="s">
        <v>424</v>
      </c>
      <c r="AP107" s="338"/>
      <c r="AQ107" s="11"/>
      <c r="AR107" s="40"/>
      <c r="AS107" s="7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</row>
    <row r="108" spans="1:57">
      <c r="A108" s="23">
        <v>86</v>
      </c>
      <c r="B108" s="36"/>
      <c r="C108" s="37"/>
      <c r="D108" s="315"/>
      <c r="E108" s="38"/>
      <c r="F108" s="37"/>
      <c r="G108" s="39"/>
      <c r="H108" s="313"/>
      <c r="I108" s="313"/>
      <c r="J108" s="313"/>
      <c r="K108" s="313"/>
      <c r="L108" s="313"/>
      <c r="M108" s="313"/>
      <c r="N108" s="300"/>
      <c r="O108" s="283">
        <f t="shared" si="2"/>
        <v>0</v>
      </c>
      <c r="P108" s="24"/>
      <c r="Q108" s="24"/>
      <c r="R108" s="24"/>
      <c r="S108" s="357"/>
      <c r="T108" s="227" t="str">
        <f t="shared" si="3"/>
        <v/>
      </c>
      <c r="U108" s="230"/>
      <c r="V108" s="53"/>
      <c r="W108" s="54"/>
      <c r="X108" s="53"/>
      <c r="Y108" s="55"/>
      <c r="Z108" s="224"/>
      <c r="AA108" s="224"/>
      <c r="AB108" s="224"/>
      <c r="AC108" s="224"/>
      <c r="AD108" s="349"/>
      <c r="AE108" s="349"/>
      <c r="AF108" s="349"/>
      <c r="AG108" s="338"/>
      <c r="AH108" s="338"/>
      <c r="AI108" s="338"/>
      <c r="AJ108" s="338"/>
      <c r="AK108" s="338"/>
      <c r="AL108" s="338"/>
      <c r="AM108" s="338"/>
      <c r="AN108" s="338"/>
      <c r="AO108" s="338" t="s">
        <v>425</v>
      </c>
      <c r="AP108" s="338"/>
      <c r="AQ108" s="11"/>
      <c r="AR108" s="40"/>
      <c r="AS108" s="7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7">
      <c r="A109" s="23">
        <v>87</v>
      </c>
      <c r="B109" s="36"/>
      <c r="C109" s="37"/>
      <c r="D109" s="315"/>
      <c r="E109" s="38"/>
      <c r="F109" s="37"/>
      <c r="G109" s="39"/>
      <c r="H109" s="313"/>
      <c r="I109" s="313"/>
      <c r="J109" s="313"/>
      <c r="K109" s="313"/>
      <c r="L109" s="313"/>
      <c r="M109" s="313"/>
      <c r="N109" s="300"/>
      <c r="O109" s="283">
        <f t="shared" si="2"/>
        <v>0</v>
      </c>
      <c r="P109" s="24"/>
      <c r="Q109" s="24"/>
      <c r="R109" s="24"/>
      <c r="S109" s="357"/>
      <c r="T109" s="227" t="str">
        <f t="shared" si="3"/>
        <v/>
      </c>
      <c r="U109" s="230"/>
      <c r="V109" s="53"/>
      <c r="W109" s="54"/>
      <c r="X109" s="53"/>
      <c r="Y109" s="55"/>
      <c r="Z109" s="224"/>
      <c r="AA109" s="224"/>
      <c r="AB109" s="224"/>
      <c r="AC109" s="224"/>
      <c r="AD109" s="349"/>
      <c r="AE109" s="349"/>
      <c r="AF109" s="349"/>
      <c r="AG109" s="338"/>
      <c r="AH109" s="338"/>
      <c r="AI109" s="338"/>
      <c r="AJ109" s="338"/>
      <c r="AK109" s="338"/>
      <c r="AL109" s="338"/>
      <c r="AM109" s="338"/>
      <c r="AN109" s="338"/>
      <c r="AO109" s="338" t="s">
        <v>56</v>
      </c>
      <c r="AP109" s="338"/>
      <c r="AQ109" s="11"/>
      <c r="AR109" s="40"/>
      <c r="AS109" s="7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</row>
    <row r="110" spans="1:57">
      <c r="A110" s="23">
        <v>88</v>
      </c>
      <c r="B110" s="36"/>
      <c r="C110" s="37"/>
      <c r="D110" s="315"/>
      <c r="E110" s="38"/>
      <c r="F110" s="37"/>
      <c r="G110" s="39"/>
      <c r="H110" s="313"/>
      <c r="I110" s="313"/>
      <c r="J110" s="313"/>
      <c r="K110" s="313"/>
      <c r="L110" s="313"/>
      <c r="M110" s="313"/>
      <c r="N110" s="300"/>
      <c r="O110" s="283">
        <f t="shared" si="2"/>
        <v>0</v>
      </c>
      <c r="P110" s="24"/>
      <c r="Q110" s="24"/>
      <c r="R110" s="24"/>
      <c r="S110" s="357"/>
      <c r="T110" s="227" t="str">
        <f t="shared" si="3"/>
        <v/>
      </c>
      <c r="U110" s="230"/>
      <c r="V110" s="53"/>
      <c r="W110" s="54"/>
      <c r="X110" s="53"/>
      <c r="Y110" s="55"/>
      <c r="Z110" s="224"/>
      <c r="AA110" s="224"/>
      <c r="AB110" s="224"/>
      <c r="AC110" s="224"/>
      <c r="AD110" s="349"/>
      <c r="AE110" s="349"/>
      <c r="AF110" s="349"/>
      <c r="AG110" s="338"/>
      <c r="AH110" s="338"/>
      <c r="AI110" s="338"/>
      <c r="AJ110" s="338"/>
      <c r="AK110" s="338"/>
      <c r="AL110" s="338"/>
      <c r="AM110" s="338"/>
      <c r="AN110" s="338"/>
      <c r="AO110" s="338" t="s">
        <v>67</v>
      </c>
      <c r="AP110" s="338"/>
      <c r="AQ110" s="11"/>
      <c r="AR110" s="40"/>
      <c r="AS110" s="7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7">
      <c r="A111" s="23">
        <v>89</v>
      </c>
      <c r="B111" s="36"/>
      <c r="C111" s="37"/>
      <c r="D111" s="315"/>
      <c r="E111" s="38"/>
      <c r="F111" s="37"/>
      <c r="G111" s="39"/>
      <c r="H111" s="313"/>
      <c r="I111" s="313"/>
      <c r="J111" s="313"/>
      <c r="K111" s="313"/>
      <c r="L111" s="313"/>
      <c r="M111" s="313"/>
      <c r="N111" s="300"/>
      <c r="O111" s="283">
        <f t="shared" si="2"/>
        <v>0</v>
      </c>
      <c r="P111" s="24"/>
      <c r="Q111" s="24"/>
      <c r="R111" s="24"/>
      <c r="S111" s="357"/>
      <c r="T111" s="227" t="str">
        <f t="shared" si="3"/>
        <v/>
      </c>
      <c r="U111" s="230"/>
      <c r="V111" s="53"/>
      <c r="W111" s="54"/>
      <c r="X111" s="53"/>
      <c r="Y111" s="55"/>
      <c r="Z111" s="224"/>
      <c r="AA111" s="224"/>
      <c r="AB111" s="224"/>
      <c r="AC111" s="224"/>
      <c r="AD111" s="349"/>
      <c r="AE111" s="349"/>
      <c r="AF111" s="349"/>
      <c r="AG111" s="338"/>
      <c r="AH111" s="338"/>
      <c r="AI111" s="338"/>
      <c r="AJ111" s="338"/>
      <c r="AK111" s="338"/>
      <c r="AL111" s="338"/>
      <c r="AM111" s="338"/>
      <c r="AN111" s="338"/>
      <c r="AO111" s="338" t="s">
        <v>74</v>
      </c>
      <c r="AP111" s="338"/>
      <c r="AQ111" s="11"/>
      <c r="AR111" s="40"/>
      <c r="AS111" s="7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1:57">
      <c r="A112" s="23">
        <v>90</v>
      </c>
      <c r="B112" s="36"/>
      <c r="C112" s="37"/>
      <c r="D112" s="315"/>
      <c r="E112" s="38"/>
      <c r="F112" s="37"/>
      <c r="G112" s="39"/>
      <c r="H112" s="313"/>
      <c r="I112" s="313"/>
      <c r="J112" s="313"/>
      <c r="K112" s="313"/>
      <c r="L112" s="313"/>
      <c r="M112" s="313"/>
      <c r="N112" s="300"/>
      <c r="O112" s="283">
        <f t="shared" si="2"/>
        <v>0</v>
      </c>
      <c r="P112" s="24"/>
      <c r="Q112" s="24"/>
      <c r="R112" s="24"/>
      <c r="S112" s="357"/>
      <c r="T112" s="227" t="str">
        <f t="shared" si="3"/>
        <v/>
      </c>
      <c r="U112" s="230"/>
      <c r="V112" s="53"/>
      <c r="W112" s="54"/>
      <c r="X112" s="53"/>
      <c r="Y112" s="55"/>
      <c r="Z112" s="224"/>
      <c r="AA112" s="224"/>
      <c r="AB112" s="224"/>
      <c r="AC112" s="224"/>
      <c r="AD112" s="349"/>
      <c r="AE112" s="349"/>
      <c r="AF112" s="349"/>
      <c r="AG112" s="338"/>
      <c r="AH112" s="338"/>
      <c r="AI112" s="338"/>
      <c r="AJ112" s="338"/>
      <c r="AK112" s="338"/>
      <c r="AL112" s="338"/>
      <c r="AM112" s="338"/>
      <c r="AN112" s="338"/>
      <c r="AO112" s="338" t="s">
        <v>79</v>
      </c>
      <c r="AP112" s="338"/>
      <c r="AQ112" s="11"/>
      <c r="AR112" s="40"/>
      <c r="AS112" s="7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7">
      <c r="A113" s="23">
        <v>91</v>
      </c>
      <c r="B113" s="36"/>
      <c r="C113" s="37"/>
      <c r="D113" s="315"/>
      <c r="E113" s="38"/>
      <c r="F113" s="37"/>
      <c r="G113" s="39"/>
      <c r="H113" s="313"/>
      <c r="I113" s="313"/>
      <c r="J113" s="313"/>
      <c r="K113" s="313"/>
      <c r="L113" s="313"/>
      <c r="M113" s="313"/>
      <c r="N113" s="300"/>
      <c r="O113" s="283">
        <f t="shared" si="2"/>
        <v>0</v>
      </c>
      <c r="P113" s="24"/>
      <c r="Q113" s="24"/>
      <c r="R113" s="24"/>
      <c r="S113" s="357"/>
      <c r="T113" s="227" t="str">
        <f t="shared" si="3"/>
        <v/>
      </c>
      <c r="U113" s="230"/>
      <c r="V113" s="53"/>
      <c r="W113" s="54"/>
      <c r="X113" s="53"/>
      <c r="Y113" s="55"/>
      <c r="Z113" s="224"/>
      <c r="AA113" s="224"/>
      <c r="AB113" s="224"/>
      <c r="AC113" s="224"/>
      <c r="AD113" s="349"/>
      <c r="AE113" s="349"/>
      <c r="AF113" s="349"/>
      <c r="AG113" s="338"/>
      <c r="AH113" s="338"/>
      <c r="AI113" s="338"/>
      <c r="AJ113" s="338"/>
      <c r="AK113" s="338"/>
      <c r="AL113" s="338"/>
      <c r="AM113" s="338"/>
      <c r="AN113" s="338"/>
      <c r="AO113" s="338" t="s">
        <v>85</v>
      </c>
      <c r="AP113" s="338"/>
      <c r="AQ113" s="11"/>
      <c r="AR113" s="40"/>
      <c r="AS113" s="7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1:57">
      <c r="A114" s="23">
        <v>92</v>
      </c>
      <c r="B114" s="36"/>
      <c r="C114" s="37"/>
      <c r="D114" s="315"/>
      <c r="E114" s="38"/>
      <c r="F114" s="37"/>
      <c r="G114" s="39"/>
      <c r="H114" s="313"/>
      <c r="I114" s="313"/>
      <c r="J114" s="313"/>
      <c r="K114" s="313"/>
      <c r="L114" s="313"/>
      <c r="M114" s="313"/>
      <c r="N114" s="300"/>
      <c r="O114" s="283">
        <f t="shared" si="2"/>
        <v>0</v>
      </c>
      <c r="P114" s="24"/>
      <c r="Q114" s="24"/>
      <c r="R114" s="24"/>
      <c r="S114" s="357"/>
      <c r="T114" s="227" t="str">
        <f t="shared" si="3"/>
        <v/>
      </c>
      <c r="U114" s="230"/>
      <c r="V114" s="53"/>
      <c r="W114" s="54"/>
      <c r="X114" s="53"/>
      <c r="Y114" s="55"/>
      <c r="Z114" s="224"/>
      <c r="AA114" s="224"/>
      <c r="AB114" s="224"/>
      <c r="AC114" s="224"/>
      <c r="AD114" s="349"/>
      <c r="AE114" s="349"/>
      <c r="AF114" s="349"/>
      <c r="AG114" s="338"/>
      <c r="AH114" s="338"/>
      <c r="AI114" s="338"/>
      <c r="AJ114" s="338"/>
      <c r="AK114" s="338"/>
      <c r="AL114" s="338"/>
      <c r="AM114" s="338"/>
      <c r="AN114" s="338"/>
      <c r="AO114" s="338" t="s">
        <v>91</v>
      </c>
      <c r="AP114" s="338"/>
      <c r="AQ114" s="11"/>
      <c r="AR114" s="40"/>
      <c r="AS114" s="7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1:57">
      <c r="A115" s="23">
        <v>93</v>
      </c>
      <c r="B115" s="36"/>
      <c r="C115" s="37"/>
      <c r="D115" s="315"/>
      <c r="E115" s="38"/>
      <c r="F115" s="37"/>
      <c r="G115" s="39"/>
      <c r="H115" s="313"/>
      <c r="I115" s="313"/>
      <c r="J115" s="313"/>
      <c r="K115" s="313"/>
      <c r="L115" s="313"/>
      <c r="M115" s="313"/>
      <c r="N115" s="300"/>
      <c r="O115" s="283">
        <f t="shared" si="2"/>
        <v>0</v>
      </c>
      <c r="P115" s="24"/>
      <c r="Q115" s="24"/>
      <c r="R115" s="24"/>
      <c r="S115" s="357"/>
      <c r="T115" s="227" t="str">
        <f t="shared" si="3"/>
        <v/>
      </c>
      <c r="U115" s="230"/>
      <c r="V115" s="53"/>
      <c r="W115" s="54"/>
      <c r="X115" s="53"/>
      <c r="Y115" s="55"/>
      <c r="Z115" s="224"/>
      <c r="AA115" s="224"/>
      <c r="AB115" s="224"/>
      <c r="AC115" s="224"/>
      <c r="AD115" s="349"/>
      <c r="AE115" s="349"/>
      <c r="AF115" s="349"/>
      <c r="AG115" s="338"/>
      <c r="AH115" s="338"/>
      <c r="AI115" s="338"/>
      <c r="AJ115" s="338"/>
      <c r="AK115" s="338"/>
      <c r="AL115" s="338"/>
      <c r="AM115" s="338"/>
      <c r="AN115" s="338"/>
      <c r="AO115" s="338" t="s">
        <v>96</v>
      </c>
      <c r="AP115" s="338"/>
      <c r="AQ115" s="11"/>
      <c r="AR115" s="40"/>
      <c r="AS115" s="7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</row>
    <row r="116" spans="1:57">
      <c r="A116" s="23">
        <v>94</v>
      </c>
      <c r="B116" s="36"/>
      <c r="C116" s="37"/>
      <c r="D116" s="315"/>
      <c r="E116" s="38"/>
      <c r="F116" s="37"/>
      <c r="G116" s="39"/>
      <c r="H116" s="313"/>
      <c r="I116" s="313"/>
      <c r="J116" s="313"/>
      <c r="K116" s="313"/>
      <c r="L116" s="313"/>
      <c r="M116" s="313"/>
      <c r="N116" s="300"/>
      <c r="O116" s="283">
        <f t="shared" si="2"/>
        <v>0</v>
      </c>
      <c r="P116" s="24"/>
      <c r="Q116" s="24"/>
      <c r="R116" s="24"/>
      <c r="S116" s="357"/>
      <c r="T116" s="227" t="str">
        <f t="shared" si="3"/>
        <v/>
      </c>
      <c r="U116" s="230"/>
      <c r="V116" s="53"/>
      <c r="W116" s="54"/>
      <c r="X116" s="53"/>
      <c r="Y116" s="55"/>
      <c r="Z116" s="224"/>
      <c r="AA116" s="224"/>
      <c r="AB116" s="224"/>
      <c r="AC116" s="224"/>
      <c r="AD116" s="349"/>
      <c r="AE116" s="349"/>
      <c r="AF116" s="349"/>
      <c r="AG116" s="338"/>
      <c r="AH116" s="338"/>
      <c r="AI116" s="338"/>
      <c r="AJ116" s="338"/>
      <c r="AK116" s="338"/>
      <c r="AL116" s="338"/>
      <c r="AM116" s="338"/>
      <c r="AN116" s="338"/>
      <c r="AO116" s="338" t="s">
        <v>101</v>
      </c>
      <c r="AP116" s="338"/>
      <c r="AQ116" s="11"/>
      <c r="AR116" s="40"/>
      <c r="AS116" s="7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1:57">
      <c r="A117" s="23">
        <v>95</v>
      </c>
      <c r="B117" s="36"/>
      <c r="C117" s="37"/>
      <c r="D117" s="315"/>
      <c r="E117" s="38"/>
      <c r="F117" s="37"/>
      <c r="G117" s="39"/>
      <c r="H117" s="313"/>
      <c r="I117" s="313"/>
      <c r="J117" s="313"/>
      <c r="K117" s="313"/>
      <c r="L117" s="313"/>
      <c r="M117" s="313"/>
      <c r="N117" s="300"/>
      <c r="O117" s="283">
        <f t="shared" si="2"/>
        <v>0</v>
      </c>
      <c r="P117" s="24"/>
      <c r="Q117" s="24"/>
      <c r="R117" s="24"/>
      <c r="S117" s="357"/>
      <c r="T117" s="227" t="str">
        <f t="shared" si="3"/>
        <v/>
      </c>
      <c r="U117" s="230"/>
      <c r="V117" s="53"/>
      <c r="W117" s="54"/>
      <c r="X117" s="53"/>
      <c r="Y117" s="55"/>
      <c r="Z117" s="224"/>
      <c r="AA117" s="224"/>
      <c r="AB117" s="224"/>
      <c r="AC117" s="224"/>
      <c r="AD117" s="349"/>
      <c r="AE117" s="349"/>
      <c r="AF117" s="349"/>
      <c r="AG117" s="338"/>
      <c r="AH117" s="338"/>
      <c r="AI117" s="338"/>
      <c r="AJ117" s="338"/>
      <c r="AK117" s="338"/>
      <c r="AL117" s="338"/>
      <c r="AM117" s="338"/>
      <c r="AN117" s="338"/>
      <c r="AO117" s="338" t="s">
        <v>146</v>
      </c>
      <c r="AP117" s="338"/>
      <c r="AQ117" s="11"/>
      <c r="AR117" s="40"/>
      <c r="AS117" s="7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</row>
    <row r="118" spans="1:57">
      <c r="A118" s="23">
        <v>96</v>
      </c>
      <c r="B118" s="36"/>
      <c r="C118" s="37"/>
      <c r="D118" s="315"/>
      <c r="E118" s="38"/>
      <c r="F118" s="37"/>
      <c r="G118" s="39"/>
      <c r="H118" s="313"/>
      <c r="I118" s="313"/>
      <c r="J118" s="313"/>
      <c r="K118" s="313"/>
      <c r="L118" s="313"/>
      <c r="M118" s="313"/>
      <c r="N118" s="300"/>
      <c r="O118" s="283">
        <f t="shared" si="2"/>
        <v>0</v>
      </c>
      <c r="P118" s="24"/>
      <c r="Q118" s="24"/>
      <c r="R118" s="24"/>
      <c r="S118" s="357"/>
      <c r="T118" s="227" t="str">
        <f t="shared" si="3"/>
        <v/>
      </c>
      <c r="U118" s="230"/>
      <c r="V118" s="53"/>
      <c r="W118" s="54"/>
      <c r="X118" s="53"/>
      <c r="Y118" s="55"/>
      <c r="Z118" s="224"/>
      <c r="AA118" s="224"/>
      <c r="AB118" s="224"/>
      <c r="AC118" s="224"/>
      <c r="AD118" s="349"/>
      <c r="AE118" s="349"/>
      <c r="AF118" s="349"/>
      <c r="AG118" s="338"/>
      <c r="AH118" s="338"/>
      <c r="AI118" s="338"/>
      <c r="AJ118" s="338"/>
      <c r="AK118" s="338"/>
      <c r="AL118" s="338"/>
      <c r="AM118" s="338"/>
      <c r="AN118" s="338"/>
      <c r="AO118" s="338"/>
      <c r="AP118" s="338"/>
      <c r="AQ118" s="11"/>
      <c r="AR118" s="40"/>
      <c r="AS118" s="7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1:57">
      <c r="A119" s="23">
        <v>97</v>
      </c>
      <c r="B119" s="36"/>
      <c r="C119" s="37"/>
      <c r="D119" s="315"/>
      <c r="E119" s="38"/>
      <c r="F119" s="37"/>
      <c r="G119" s="39"/>
      <c r="H119" s="313"/>
      <c r="I119" s="313"/>
      <c r="J119" s="313"/>
      <c r="K119" s="313"/>
      <c r="L119" s="313"/>
      <c r="M119" s="313"/>
      <c r="N119" s="300"/>
      <c r="O119" s="283">
        <f t="shared" si="2"/>
        <v>0</v>
      </c>
      <c r="P119" s="24"/>
      <c r="Q119" s="24"/>
      <c r="R119" s="24"/>
      <c r="S119" s="357"/>
      <c r="T119" s="227" t="str">
        <f t="shared" si="3"/>
        <v/>
      </c>
      <c r="U119" s="230"/>
      <c r="V119" s="53"/>
      <c r="W119" s="54"/>
      <c r="X119" s="53"/>
      <c r="Y119" s="55"/>
      <c r="Z119" s="224"/>
      <c r="AA119" s="224"/>
      <c r="AB119" s="224"/>
      <c r="AC119" s="224"/>
      <c r="AD119" s="349"/>
      <c r="AE119" s="349"/>
      <c r="AF119" s="349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R119" s="40"/>
      <c r="AS119" s="42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</row>
    <row r="120" spans="1:57">
      <c r="A120" s="23">
        <v>98</v>
      </c>
      <c r="B120" s="36"/>
      <c r="C120" s="37"/>
      <c r="D120" s="315"/>
      <c r="E120" s="38"/>
      <c r="F120" s="37"/>
      <c r="G120" s="39"/>
      <c r="H120" s="313"/>
      <c r="I120" s="313"/>
      <c r="J120" s="313"/>
      <c r="K120" s="313"/>
      <c r="L120" s="313"/>
      <c r="M120" s="313"/>
      <c r="N120" s="300"/>
      <c r="O120" s="283">
        <f t="shared" si="2"/>
        <v>0</v>
      </c>
      <c r="P120" s="24"/>
      <c r="Q120" s="24"/>
      <c r="R120" s="24"/>
      <c r="S120" s="357"/>
      <c r="T120" s="227" t="str">
        <f t="shared" si="3"/>
        <v/>
      </c>
      <c r="U120" s="230"/>
      <c r="V120" s="53"/>
      <c r="W120" s="54"/>
      <c r="X120" s="53"/>
      <c r="Y120" s="55"/>
      <c r="Z120" s="224"/>
      <c r="AA120" s="224"/>
      <c r="AB120" s="224"/>
      <c r="AC120" s="224"/>
      <c r="AD120" s="224"/>
      <c r="AE120" s="224"/>
      <c r="AF120" s="224"/>
      <c r="AG120" s="11"/>
      <c r="AH120" s="11"/>
      <c r="AI120" s="11"/>
      <c r="AJ120" s="11"/>
      <c r="AK120" s="11"/>
      <c r="AL120" s="11"/>
      <c r="AM120" s="11"/>
      <c r="AN120" s="11"/>
      <c r="AR120" s="40"/>
      <c r="AS120" s="42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</row>
    <row r="121" spans="1:57">
      <c r="A121" s="23">
        <v>99</v>
      </c>
      <c r="B121" s="36"/>
      <c r="C121" s="37"/>
      <c r="D121" s="315"/>
      <c r="E121" s="38"/>
      <c r="F121" s="37"/>
      <c r="G121" s="39"/>
      <c r="H121" s="313"/>
      <c r="I121" s="313"/>
      <c r="J121" s="313"/>
      <c r="K121" s="313"/>
      <c r="L121" s="313"/>
      <c r="M121" s="313"/>
      <c r="N121" s="300"/>
      <c r="O121" s="283">
        <f t="shared" si="2"/>
        <v>0</v>
      </c>
      <c r="P121" s="24"/>
      <c r="Q121" s="24"/>
      <c r="R121" s="24"/>
      <c r="S121" s="357"/>
      <c r="T121" s="227" t="str">
        <f t="shared" si="3"/>
        <v/>
      </c>
      <c r="U121" s="230"/>
      <c r="V121" s="53"/>
      <c r="W121" s="54"/>
      <c r="X121" s="53"/>
      <c r="Y121" s="55"/>
      <c r="Z121" s="224"/>
      <c r="AA121" s="224"/>
      <c r="AB121" s="224"/>
      <c r="AC121" s="224"/>
      <c r="AD121" s="224"/>
      <c r="AE121" s="224"/>
      <c r="AF121" s="224"/>
      <c r="AG121" s="11"/>
      <c r="AH121" s="11"/>
      <c r="AI121" s="11"/>
      <c r="AJ121" s="11"/>
      <c r="AK121" s="11"/>
      <c r="AL121" s="11"/>
      <c r="AM121" s="11"/>
      <c r="AN121" s="11"/>
      <c r="AR121" s="40"/>
      <c r="AS121" s="42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</row>
    <row r="122" spans="1:57">
      <c r="A122" s="23">
        <v>100</v>
      </c>
      <c r="B122" s="36"/>
      <c r="C122" s="37"/>
      <c r="D122" s="315"/>
      <c r="E122" s="38"/>
      <c r="F122" s="37"/>
      <c r="G122" s="39"/>
      <c r="H122" s="313"/>
      <c r="I122" s="313"/>
      <c r="J122" s="313"/>
      <c r="K122" s="313"/>
      <c r="L122" s="313"/>
      <c r="M122" s="313"/>
      <c r="N122" s="300"/>
      <c r="O122" s="283">
        <f t="shared" si="2"/>
        <v>0</v>
      </c>
      <c r="P122" s="24"/>
      <c r="Q122" s="24"/>
      <c r="R122" s="24"/>
      <c r="S122" s="357"/>
      <c r="T122" s="227" t="str">
        <f t="shared" si="3"/>
        <v/>
      </c>
      <c r="U122" s="230"/>
      <c r="V122" s="53"/>
      <c r="W122" s="54"/>
      <c r="X122" s="53"/>
      <c r="Y122" s="55"/>
      <c r="Z122" s="224"/>
      <c r="AA122" s="224"/>
      <c r="AB122" s="224"/>
      <c r="AC122" s="224"/>
      <c r="AD122" s="224"/>
      <c r="AE122" s="224"/>
      <c r="AF122" s="224"/>
      <c r="AG122" s="11"/>
      <c r="AH122" s="11"/>
      <c r="AI122" s="11"/>
      <c r="AJ122" s="11"/>
      <c r="AK122" s="11"/>
      <c r="AL122" s="11"/>
      <c r="AM122" s="11"/>
      <c r="AN122" s="11"/>
      <c r="AR122" s="40"/>
      <c r="AS122" s="42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1:57">
      <c r="A123" s="23">
        <v>101</v>
      </c>
      <c r="B123" s="36"/>
      <c r="C123" s="37"/>
      <c r="D123" s="315"/>
      <c r="E123" s="38"/>
      <c r="F123" s="37"/>
      <c r="G123" s="39"/>
      <c r="H123" s="313"/>
      <c r="I123" s="313"/>
      <c r="J123" s="313"/>
      <c r="K123" s="313"/>
      <c r="L123" s="313"/>
      <c r="M123" s="313"/>
      <c r="N123" s="300"/>
      <c r="O123" s="283">
        <f t="shared" si="2"/>
        <v>0</v>
      </c>
      <c r="P123" s="24"/>
      <c r="Q123" s="24"/>
      <c r="R123" s="24"/>
      <c r="S123" s="357"/>
      <c r="T123" s="227" t="str">
        <f t="shared" si="3"/>
        <v/>
      </c>
      <c r="U123" s="230"/>
      <c r="V123" s="53"/>
      <c r="W123" s="54"/>
      <c r="X123" s="53"/>
      <c r="Y123" s="55"/>
      <c r="Z123" s="224"/>
      <c r="AA123" s="224"/>
      <c r="AB123" s="224"/>
      <c r="AC123" s="224"/>
      <c r="AD123" s="224"/>
      <c r="AE123" s="224"/>
      <c r="AF123" s="224"/>
      <c r="AG123" s="11"/>
      <c r="AH123" s="11"/>
      <c r="AI123" s="11"/>
      <c r="AJ123" s="11"/>
      <c r="AK123" s="11"/>
      <c r="AL123" s="11"/>
      <c r="AM123" s="11"/>
      <c r="AN123" s="11"/>
      <c r="AR123" s="40"/>
      <c r="AS123" s="42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>
      <c r="A124" s="23">
        <v>102</v>
      </c>
      <c r="B124" s="36"/>
      <c r="C124" s="37"/>
      <c r="D124" s="315"/>
      <c r="E124" s="38"/>
      <c r="F124" s="37"/>
      <c r="G124" s="39"/>
      <c r="H124" s="313"/>
      <c r="I124" s="313"/>
      <c r="J124" s="313"/>
      <c r="K124" s="313"/>
      <c r="L124" s="313"/>
      <c r="M124" s="313"/>
      <c r="N124" s="300"/>
      <c r="O124" s="283">
        <f t="shared" si="2"/>
        <v>0</v>
      </c>
      <c r="P124" s="24"/>
      <c r="Q124" s="24"/>
      <c r="R124" s="24"/>
      <c r="S124" s="357"/>
      <c r="T124" s="227" t="str">
        <f t="shared" si="3"/>
        <v/>
      </c>
      <c r="U124" s="230"/>
      <c r="V124" s="53"/>
      <c r="W124" s="54"/>
      <c r="X124" s="53"/>
      <c r="Y124" s="55"/>
      <c r="Z124" s="224"/>
      <c r="AA124" s="224"/>
      <c r="AB124" s="224"/>
      <c r="AC124" s="224"/>
      <c r="AD124" s="224"/>
      <c r="AE124" s="224"/>
      <c r="AF124" s="224"/>
      <c r="AG124" s="11"/>
      <c r="AH124" s="11"/>
      <c r="AI124" s="11"/>
      <c r="AJ124" s="11"/>
      <c r="AK124" s="11"/>
      <c r="AL124" s="11"/>
      <c r="AM124" s="11"/>
      <c r="AN124" s="11"/>
      <c r="AR124" s="40"/>
      <c r="AS124" s="42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</row>
    <row r="125" spans="1:57">
      <c r="A125" s="23">
        <v>103</v>
      </c>
      <c r="B125" s="36"/>
      <c r="C125" s="37"/>
      <c r="D125" s="315"/>
      <c r="E125" s="38"/>
      <c r="F125" s="37"/>
      <c r="G125" s="39"/>
      <c r="H125" s="313"/>
      <c r="I125" s="313"/>
      <c r="J125" s="313"/>
      <c r="K125" s="313"/>
      <c r="L125" s="313"/>
      <c r="M125" s="313"/>
      <c r="N125" s="300"/>
      <c r="O125" s="283">
        <f t="shared" si="2"/>
        <v>0</v>
      </c>
      <c r="P125" s="24"/>
      <c r="Q125" s="24"/>
      <c r="R125" s="24"/>
      <c r="S125" s="357"/>
      <c r="T125" s="227" t="str">
        <f t="shared" si="3"/>
        <v/>
      </c>
      <c r="U125" s="230"/>
      <c r="V125" s="53"/>
      <c r="W125" s="54"/>
      <c r="X125" s="53"/>
      <c r="Y125" s="55"/>
      <c r="Z125" s="224"/>
      <c r="AA125" s="224"/>
      <c r="AB125" s="224"/>
      <c r="AC125" s="224"/>
      <c r="AD125" s="224"/>
      <c r="AE125" s="224"/>
      <c r="AF125" s="224"/>
      <c r="AG125" s="11"/>
      <c r="AH125" s="11"/>
      <c r="AI125" s="11"/>
      <c r="AJ125" s="11"/>
      <c r="AK125" s="11"/>
      <c r="AL125" s="11"/>
      <c r="AM125" s="11"/>
      <c r="AN125" s="11"/>
      <c r="AR125" s="40"/>
      <c r="AS125" s="42"/>
      <c r="AT125" s="11"/>
      <c r="AU125" s="11"/>
      <c r="AV125" s="11"/>
      <c r="AW125" s="11"/>
      <c r="AX125" s="11"/>
      <c r="AY125" s="3"/>
      <c r="AZ125" s="3"/>
      <c r="BA125" s="3"/>
      <c r="BB125" s="3"/>
      <c r="BC125" s="3"/>
      <c r="BD125" s="3"/>
      <c r="BE125" s="3"/>
    </row>
    <row r="126" spans="1:57">
      <c r="A126" s="23">
        <v>104</v>
      </c>
      <c r="B126" s="36"/>
      <c r="C126" s="37"/>
      <c r="D126" s="315"/>
      <c r="E126" s="38"/>
      <c r="F126" s="37"/>
      <c r="G126" s="39"/>
      <c r="H126" s="313"/>
      <c r="I126" s="313"/>
      <c r="J126" s="313"/>
      <c r="K126" s="313"/>
      <c r="L126" s="313"/>
      <c r="M126" s="313"/>
      <c r="N126" s="300"/>
      <c r="O126" s="283">
        <f t="shared" si="2"/>
        <v>0</v>
      </c>
      <c r="P126" s="24"/>
      <c r="Q126" s="24"/>
      <c r="R126" s="24"/>
      <c r="S126" s="357"/>
      <c r="T126" s="227" t="str">
        <f t="shared" si="3"/>
        <v/>
      </c>
      <c r="U126" s="230"/>
      <c r="V126" s="53"/>
      <c r="W126" s="54"/>
      <c r="X126" s="53"/>
      <c r="Y126" s="55"/>
      <c r="Z126" s="224"/>
      <c r="AA126" s="224"/>
      <c r="AB126" s="224"/>
      <c r="AC126" s="224"/>
      <c r="AD126" s="224"/>
      <c r="AE126" s="224"/>
      <c r="AF126" s="224"/>
      <c r="AG126" s="11"/>
      <c r="AH126" s="11"/>
      <c r="AI126" s="11"/>
      <c r="AJ126" s="11"/>
      <c r="AK126" s="11"/>
      <c r="AL126" s="11"/>
      <c r="AM126" s="11"/>
      <c r="AN126" s="11"/>
      <c r="AR126" s="40"/>
      <c r="AS126" s="42"/>
      <c r="AT126" s="11"/>
      <c r="AU126" s="11"/>
      <c r="AV126" s="11"/>
      <c r="AW126" s="11"/>
      <c r="AX126" s="11"/>
      <c r="AY126" s="3"/>
      <c r="AZ126" s="3"/>
      <c r="BA126" s="3"/>
      <c r="BB126" s="3"/>
      <c r="BC126" s="3"/>
      <c r="BD126" s="3"/>
      <c r="BE126" s="3"/>
    </row>
    <row r="127" spans="1:57">
      <c r="A127" s="23">
        <v>105</v>
      </c>
      <c r="B127" s="36"/>
      <c r="C127" s="37"/>
      <c r="D127" s="315"/>
      <c r="E127" s="38"/>
      <c r="F127" s="37"/>
      <c r="G127" s="39"/>
      <c r="H127" s="313"/>
      <c r="I127" s="313"/>
      <c r="J127" s="313"/>
      <c r="K127" s="313"/>
      <c r="L127" s="313"/>
      <c r="M127" s="313"/>
      <c r="N127" s="300"/>
      <c r="O127" s="283">
        <f t="shared" si="2"/>
        <v>0</v>
      </c>
      <c r="P127" s="24"/>
      <c r="Q127" s="24"/>
      <c r="R127" s="24"/>
      <c r="S127" s="357"/>
      <c r="T127" s="227" t="str">
        <f t="shared" si="3"/>
        <v/>
      </c>
      <c r="U127" s="230"/>
      <c r="V127" s="53"/>
      <c r="W127" s="54"/>
      <c r="X127" s="53"/>
      <c r="Y127" s="55"/>
      <c r="Z127" s="224"/>
      <c r="AA127" s="224"/>
      <c r="AB127" s="224"/>
      <c r="AC127" s="224"/>
      <c r="AD127" s="224"/>
      <c r="AE127" s="224"/>
      <c r="AF127" s="224"/>
      <c r="AG127" s="11"/>
      <c r="AH127" s="11"/>
      <c r="AI127" s="11"/>
      <c r="AJ127" s="11"/>
      <c r="AK127" s="11"/>
      <c r="AL127" s="11"/>
      <c r="AM127" s="11"/>
      <c r="AN127" s="11"/>
      <c r="AR127" s="40"/>
      <c r="AS127" s="42"/>
      <c r="AT127" s="11"/>
      <c r="AU127" s="11"/>
      <c r="AV127" s="11"/>
      <c r="AW127" s="11"/>
      <c r="AX127" s="11"/>
      <c r="AY127" s="3"/>
      <c r="AZ127" s="3"/>
      <c r="BA127" s="3"/>
      <c r="BB127" s="3"/>
      <c r="BC127" s="3"/>
      <c r="BD127" s="3"/>
      <c r="BE127" s="3"/>
    </row>
    <row r="128" spans="1:57">
      <c r="A128" s="23">
        <v>106</v>
      </c>
      <c r="B128" s="60"/>
      <c r="C128" s="37"/>
      <c r="D128" s="315"/>
      <c r="E128" s="38"/>
      <c r="F128" s="37"/>
      <c r="G128" s="39"/>
      <c r="H128" s="313"/>
      <c r="I128" s="313"/>
      <c r="J128" s="313"/>
      <c r="K128" s="313"/>
      <c r="L128" s="313"/>
      <c r="M128" s="313"/>
      <c r="N128" s="300"/>
      <c r="O128" s="283">
        <f t="shared" si="2"/>
        <v>0</v>
      </c>
      <c r="P128" s="24"/>
      <c r="Q128" s="24"/>
      <c r="R128" s="24"/>
      <c r="S128" s="357"/>
      <c r="T128" s="227" t="str">
        <f t="shared" si="3"/>
        <v/>
      </c>
      <c r="U128" s="230"/>
      <c r="V128" s="53"/>
      <c r="W128" s="54"/>
      <c r="X128" s="53"/>
      <c r="Y128" s="55"/>
      <c r="Z128" s="224"/>
      <c r="AA128" s="224"/>
      <c r="AB128" s="224"/>
      <c r="AC128" s="224"/>
      <c r="AD128" s="224"/>
      <c r="AE128" s="224"/>
      <c r="AF128" s="224"/>
      <c r="AG128" s="11"/>
      <c r="AH128" s="11"/>
      <c r="AI128" s="11"/>
      <c r="AJ128" s="11"/>
      <c r="AK128" s="11"/>
      <c r="AL128" s="11"/>
      <c r="AM128" s="11"/>
      <c r="AN128" s="11"/>
    </row>
    <row r="129" spans="1:40" ht="15.75" thickBot="1">
      <c r="A129" s="23"/>
      <c r="B129" s="65"/>
      <c r="C129" s="66"/>
      <c r="D129" s="67"/>
      <c r="E129" s="67"/>
      <c r="F129" s="68"/>
      <c r="G129" s="69"/>
      <c r="H129" s="69"/>
      <c r="I129" s="69"/>
      <c r="J129" s="69"/>
      <c r="K129" s="69"/>
      <c r="L129" s="69"/>
      <c r="M129" s="69"/>
      <c r="N129" s="70" t="s">
        <v>133</v>
      </c>
      <c r="O129" s="71">
        <f>SUM(O23:O128)</f>
        <v>0</v>
      </c>
      <c r="P129" s="72">
        <f>COUNTIF($P$23:$P$128,"&gt;""")</f>
        <v>0</v>
      </c>
      <c r="Q129" s="72">
        <f>COUNTIF($Q$23:$Q$128,"&gt;""")</f>
        <v>0</v>
      </c>
      <c r="R129" s="73"/>
      <c r="S129" s="358"/>
      <c r="T129" s="228"/>
      <c r="U129" s="231"/>
      <c r="V129" s="57"/>
      <c r="W129" s="58"/>
      <c r="X129" s="57"/>
      <c r="Y129" s="59"/>
      <c r="Z129" s="224"/>
      <c r="AA129" s="224"/>
      <c r="AB129" s="224"/>
      <c r="AC129" s="224"/>
      <c r="AD129" s="224"/>
      <c r="AE129" s="224"/>
      <c r="AF129" s="224"/>
      <c r="AG129" s="11"/>
      <c r="AH129" s="11"/>
      <c r="AI129" s="11"/>
      <c r="AJ129" s="11"/>
      <c r="AK129" s="11"/>
      <c r="AL129" s="11"/>
      <c r="AM129" s="11"/>
      <c r="AN129" s="11"/>
    </row>
    <row r="130" spans="1:40">
      <c r="AE130" s="14"/>
      <c r="AG130" s="11"/>
      <c r="AH130" s="11"/>
      <c r="AI130" s="11"/>
    </row>
    <row r="131" spans="1:40">
      <c r="AE131" s="14"/>
      <c r="AG131" s="11"/>
      <c r="AH131" s="11"/>
      <c r="AI131" s="11"/>
    </row>
    <row r="132" spans="1:40">
      <c r="AG132" s="11"/>
      <c r="AH132" s="11"/>
    </row>
    <row r="133" spans="1:40">
      <c r="AG133" s="11"/>
      <c r="AH133" s="11"/>
    </row>
  </sheetData>
  <sheetProtection autoFilter="0"/>
  <protectedRanges>
    <protectedRange sqref="P23:S129" name="WgtsReels"/>
    <protectedRange sqref="B23:N129" name="Well Data"/>
    <protectedRange sqref="A1:Q18 A19 G19:Q19" name="Site Info"/>
    <protectedRange sqref="B19:F19" name="Site Info_1"/>
  </protectedRanges>
  <mergeCells count="47">
    <mergeCell ref="C9:F9"/>
    <mergeCell ref="I9:O9"/>
    <mergeCell ref="U17:Y17"/>
    <mergeCell ref="U18:W18"/>
    <mergeCell ref="U19:U21"/>
    <mergeCell ref="X19:X21"/>
    <mergeCell ref="V20:V21"/>
    <mergeCell ref="W19:W21"/>
    <mergeCell ref="Y19:Y21"/>
    <mergeCell ref="B5:O5"/>
    <mergeCell ref="B6:O6"/>
    <mergeCell ref="B7:O7"/>
    <mergeCell ref="C8:F8"/>
    <mergeCell ref="I8:O8"/>
    <mergeCell ref="B4:O4"/>
    <mergeCell ref="B1:O1"/>
    <mergeCell ref="P1:Q1"/>
    <mergeCell ref="B2:O2"/>
    <mergeCell ref="P2:Q3"/>
    <mergeCell ref="B3:O3"/>
    <mergeCell ref="G18:M18"/>
    <mergeCell ref="B16:F16"/>
    <mergeCell ref="B17:F17"/>
    <mergeCell ref="C10:F10"/>
    <mergeCell ref="I10:O10"/>
    <mergeCell ref="C11:F11"/>
    <mergeCell ref="I11:J11"/>
    <mergeCell ref="L11:M11"/>
    <mergeCell ref="C14:F14"/>
    <mergeCell ref="G14:L14"/>
    <mergeCell ref="B13:O13"/>
    <mergeCell ref="T16:T17"/>
    <mergeCell ref="R20:R21"/>
    <mergeCell ref="T20:T21"/>
    <mergeCell ref="E20:E21"/>
    <mergeCell ref="F20:F21"/>
    <mergeCell ref="B19:F19"/>
    <mergeCell ref="O18:P18"/>
    <mergeCell ref="N19:Q19"/>
    <mergeCell ref="N20:N21"/>
    <mergeCell ref="P20:P21"/>
    <mergeCell ref="Q20:Q21"/>
    <mergeCell ref="N15:N16"/>
    <mergeCell ref="S19:S22"/>
    <mergeCell ref="B15:F15"/>
    <mergeCell ref="G15:L16"/>
    <mergeCell ref="B18:F18"/>
  </mergeCells>
  <conditionalFormatting sqref="G129">
    <cfRule type="cellIs" dxfId="11" priority="20" stopIfTrue="1" operator="greaterThan">
      <formula>$B$23-0.3</formula>
    </cfRule>
  </conditionalFormatting>
  <conditionalFormatting sqref="G95:G128">
    <cfRule type="cellIs" dxfId="10" priority="19" stopIfTrue="1" operator="greaterThan">
      <formula>$B$23-0.3</formula>
    </cfRule>
  </conditionalFormatting>
  <conditionalFormatting sqref="Y129">
    <cfRule type="expression" dxfId="9" priority="16">
      <formula>$Y129&lt;$U129+0.5</formula>
    </cfRule>
  </conditionalFormatting>
  <conditionalFormatting sqref="Y23">
    <cfRule type="expression" dxfId="8" priority="15">
      <formula>$Y23&lt;$U23+0.5</formula>
    </cfRule>
  </conditionalFormatting>
  <conditionalFormatting sqref="Y24:Y118">
    <cfRule type="expression" dxfId="7" priority="17">
      <formula>$Y24&lt;$U24+0.5</formula>
    </cfRule>
  </conditionalFormatting>
  <conditionalFormatting sqref="Y119:Y121">
    <cfRule type="expression" dxfId="6" priority="12">
      <formula>$Y119&lt;$U119+0.5</formula>
    </cfRule>
  </conditionalFormatting>
  <conditionalFormatting sqref="Y122:Y128">
    <cfRule type="expression" dxfId="5" priority="11">
      <formula>$Y122&lt;$U122+0.5</formula>
    </cfRule>
  </conditionalFormatting>
  <conditionalFormatting sqref="G68:G94">
    <cfRule type="cellIs" dxfId="4" priority="8" stopIfTrue="1" operator="greaterThan">
      <formula>$B$23-0.3</formula>
    </cfRule>
  </conditionalFormatting>
  <conditionalFormatting sqref="G68:H68">
    <cfRule type="cellIs" dxfId="3" priority="7" stopIfTrue="1" operator="greaterThan">
      <formula>$B$23-0.3</formula>
    </cfRule>
  </conditionalFormatting>
  <conditionalFormatting sqref="G66:G67">
    <cfRule type="cellIs" dxfId="2" priority="6" stopIfTrue="1" operator="greaterThan">
      <formula>$B$23-0.3</formula>
    </cfRule>
  </conditionalFormatting>
  <conditionalFormatting sqref="G45:H50 G52:H67 G51">
    <cfRule type="cellIs" dxfId="1" priority="5" stopIfTrue="1" operator="greaterThan">
      <formula>$B$23-0.3</formula>
    </cfRule>
  </conditionalFormatting>
  <conditionalFormatting sqref="M14">
    <cfRule type="cellIs" dxfId="0" priority="4" operator="equal">
      <formula>"N"</formula>
    </cfRule>
  </conditionalFormatting>
  <dataValidations count="10">
    <dataValidation type="list" allowBlank="1" showInputMessage="1" showErrorMessage="1" sqref="Q22" xr:uid="{00000000-0002-0000-0000-000000000000}">
      <formula1>$AS$13:$AS$36</formula1>
    </dataValidation>
    <dataValidation type="list" allowBlank="1" showInputMessage="1" showErrorMessage="1" sqref="P22" xr:uid="{00000000-0002-0000-0000-000001000000}">
      <formula1>$AR$14:$AR$35</formula1>
    </dataValidation>
    <dataValidation type="list" allowBlank="1" showInputMessage="1" showErrorMessage="1" sqref="O14" xr:uid="{00000000-0002-0000-0000-000002000000}">
      <formula1>$AD$22:$AD$23</formula1>
    </dataValidation>
    <dataValidation type="list" allowBlank="1" showInputMessage="1" showErrorMessage="1" sqref="Q23:Q128" xr:uid="{00000000-0002-0000-0000-000003000000}">
      <formula1>$AL$22:$AL$32</formula1>
    </dataValidation>
    <dataValidation type="list" allowBlank="1" showInputMessage="1" showErrorMessage="1" sqref="Q15" xr:uid="{00000000-0002-0000-0000-000004000000}">
      <formula1>$AF$22:$AF$30</formula1>
    </dataValidation>
    <dataValidation type="list" allowBlank="1" showInputMessage="1" showErrorMessage="1" sqref="N22" xr:uid="{00000000-0002-0000-0000-000006000000}">
      <formula1>$AE$22:$AE$61</formula1>
    </dataValidation>
    <dataValidation type="list" allowBlank="1" showInputMessage="1" showErrorMessage="1" sqref="Q17" xr:uid="{00000000-0002-0000-0000-000007000000}">
      <formula1>$AE$23:$AE$28</formula1>
    </dataValidation>
    <dataValidation type="list" allowBlank="1" showInputMessage="1" showErrorMessage="1" sqref="P23:P128" xr:uid="{C30D2360-ADA9-4CAE-B1BE-DDA2C35889FE}">
      <formula1>$AJ$22:$AJ$38</formula1>
    </dataValidation>
    <dataValidation type="list" allowBlank="1" showInputMessage="1" showErrorMessage="1" sqref="P7:P13" xr:uid="{00000000-0002-0000-0000-000005000000}">
      <formula1>$AO$22:$AO$103</formula1>
    </dataValidation>
    <dataValidation type="list" allowBlank="1" showInputMessage="1" showErrorMessage="1" sqref="N23:N128" xr:uid="{1B74DB9B-B6EA-42C9-8DF5-F3555C2FB0DA}">
      <formula1>$AG$22:$AG$90</formula1>
    </dataValidation>
  </dataValidations>
  <pageMargins left="0.7" right="0.7" top="0.75" bottom="0.75" header="0.3" footer="0.3"/>
  <pageSetup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47"/>
  <sheetViews>
    <sheetView topLeftCell="A10" workbookViewId="0">
      <selection activeCell="H23" sqref="H23"/>
    </sheetView>
  </sheetViews>
  <sheetFormatPr defaultRowHeight="15"/>
  <cols>
    <col min="1" max="1" width="8.85546875" style="85"/>
    <col min="2" max="2" width="25.7109375" style="85" customWidth="1"/>
    <col min="3" max="3" width="14.7109375" style="85" customWidth="1"/>
    <col min="4" max="4" width="14.140625" style="85" customWidth="1"/>
    <col min="5" max="5" width="16" style="35" customWidth="1"/>
    <col min="6" max="6" width="14.5703125" style="35" customWidth="1"/>
    <col min="7" max="7" width="10.5703125" bestFit="1" customWidth="1"/>
    <col min="8" max="8" width="24.140625" bestFit="1" customWidth="1"/>
  </cols>
  <sheetData>
    <row r="1" spans="1:13" ht="16.5" thickBot="1">
      <c r="A1" s="450" t="s">
        <v>237</v>
      </c>
      <c r="B1" s="451"/>
      <c r="C1" s="451"/>
      <c r="D1" s="451"/>
      <c r="E1" s="452"/>
    </row>
    <row r="2" spans="1:13" ht="27" customHeight="1" thickBot="1">
      <c r="A2" s="465" t="s">
        <v>467</v>
      </c>
      <c r="B2" s="451"/>
      <c r="C2" s="451"/>
      <c r="D2" s="451"/>
      <c r="E2" s="452"/>
    </row>
    <row r="3" spans="1:13" ht="30.75" thickBot="1">
      <c r="A3" s="134"/>
      <c r="B3" s="135" t="s">
        <v>222</v>
      </c>
      <c r="C3" s="136" t="s">
        <v>194</v>
      </c>
      <c r="D3" s="136" t="s">
        <v>195</v>
      </c>
      <c r="E3" s="136" t="s">
        <v>196</v>
      </c>
    </row>
    <row r="4" spans="1:13" ht="30.75" thickBot="1">
      <c r="A4" s="110" t="s">
        <v>213</v>
      </c>
      <c r="B4" s="97" t="s">
        <v>430</v>
      </c>
      <c r="C4" s="126" t="s">
        <v>452</v>
      </c>
      <c r="D4" s="97" t="s">
        <v>214</v>
      </c>
      <c r="E4" s="97" t="s">
        <v>208</v>
      </c>
    </row>
    <row r="5" spans="1:13" ht="30.75" thickBot="1">
      <c r="A5" s="110" t="s">
        <v>213</v>
      </c>
      <c r="B5" s="97" t="s">
        <v>431</v>
      </c>
      <c r="C5" s="126" t="s">
        <v>453</v>
      </c>
      <c r="D5" s="97" t="s">
        <v>215</v>
      </c>
      <c r="E5" s="97" t="s">
        <v>216</v>
      </c>
    </row>
    <row r="6" spans="1:13" ht="30.75" thickBot="1">
      <c r="A6" s="134" t="s">
        <v>213</v>
      </c>
      <c r="B6" s="97" t="s">
        <v>432</v>
      </c>
      <c r="C6" s="97" t="s">
        <v>454</v>
      </c>
      <c r="D6" s="97" t="s">
        <v>217</v>
      </c>
      <c r="E6" s="97" t="s">
        <v>218</v>
      </c>
    </row>
    <row r="7" spans="1:13" ht="30.75" thickBot="1">
      <c r="A7" s="134" t="s">
        <v>213</v>
      </c>
      <c r="B7" s="97" t="s">
        <v>433</v>
      </c>
      <c r="C7" s="97" t="s">
        <v>455</v>
      </c>
      <c r="D7" s="97" t="s">
        <v>219</v>
      </c>
      <c r="E7" s="97" t="s">
        <v>220</v>
      </c>
    </row>
    <row r="8" spans="1:13" s="84" customFormat="1" ht="32.25" customHeight="1" thickBot="1">
      <c r="A8" s="460" t="s">
        <v>468</v>
      </c>
      <c r="B8" s="460"/>
      <c r="C8" s="460"/>
      <c r="D8" s="460"/>
      <c r="E8" s="461"/>
      <c r="F8" s="114"/>
    </row>
    <row r="9" spans="1:13" s="84" customFormat="1" ht="22.5" customHeight="1" thickBot="1">
      <c r="A9" s="474"/>
      <c r="B9" s="474"/>
      <c r="C9" s="474"/>
      <c r="D9" s="474"/>
      <c r="E9" s="475"/>
      <c r="F9" s="114"/>
    </row>
    <row r="10" spans="1:13" ht="16.5" thickBot="1">
      <c r="A10" s="450" t="s">
        <v>459</v>
      </c>
      <c r="B10" s="451"/>
      <c r="C10" s="451"/>
      <c r="D10" s="451"/>
      <c r="E10" s="452"/>
      <c r="F10" s="115"/>
      <c r="G10" s="332"/>
      <c r="H10" s="332"/>
    </row>
    <row r="11" spans="1:13" ht="15.75" thickBot="1">
      <c r="A11" s="465" t="s">
        <v>466</v>
      </c>
      <c r="B11" s="466"/>
      <c r="C11" s="466"/>
      <c r="D11" s="466"/>
      <c r="E11" s="467"/>
      <c r="F11" s="115"/>
    </row>
    <row r="12" spans="1:13" ht="30.75" thickBot="1">
      <c r="A12" s="128"/>
      <c r="B12" s="129" t="s">
        <v>222</v>
      </c>
      <c r="C12" s="130" t="s">
        <v>194</v>
      </c>
      <c r="D12" s="130" t="s">
        <v>195</v>
      </c>
      <c r="E12" s="130" t="s">
        <v>196</v>
      </c>
      <c r="F12" s="115"/>
    </row>
    <row r="13" spans="1:13" s="84" customFormat="1" ht="27" customHeight="1" thickBot="1">
      <c r="A13" s="92" t="s">
        <v>197</v>
      </c>
      <c r="B13" s="92" t="s">
        <v>461</v>
      </c>
      <c r="C13" s="93" t="s">
        <v>444</v>
      </c>
      <c r="D13" s="93" t="s">
        <v>198</v>
      </c>
      <c r="E13" s="93" t="s">
        <v>199</v>
      </c>
      <c r="F13" s="114"/>
    </row>
    <row r="14" spans="1:13" ht="29.1" customHeight="1" thickBot="1">
      <c r="A14" s="92" t="s">
        <v>197</v>
      </c>
      <c r="B14" s="94" t="s">
        <v>462</v>
      </c>
      <c r="C14" s="93" t="s">
        <v>445</v>
      </c>
      <c r="D14" s="93" t="s">
        <v>200</v>
      </c>
      <c r="E14" s="93" t="s">
        <v>201</v>
      </c>
      <c r="F14" s="112"/>
      <c r="G14" s="332"/>
      <c r="H14" s="332"/>
    </row>
    <row r="15" spans="1:13" ht="27" customHeight="1" thickBot="1">
      <c r="A15" s="92" t="s">
        <v>197</v>
      </c>
      <c r="B15" s="94" t="s">
        <v>463</v>
      </c>
      <c r="C15" s="93" t="s">
        <v>446</v>
      </c>
      <c r="D15" s="93" t="s">
        <v>456</v>
      </c>
      <c r="E15" s="93" t="s">
        <v>457</v>
      </c>
      <c r="F15" s="141"/>
      <c r="G15" s="332"/>
      <c r="H15" s="332"/>
      <c r="I15" s="107"/>
      <c r="J15" s="107"/>
      <c r="K15" s="107"/>
      <c r="L15" s="107"/>
      <c r="M15" s="107"/>
    </row>
    <row r="16" spans="1:13" ht="29.1" customHeight="1" thickBot="1">
      <c r="A16" s="92" t="s">
        <v>197</v>
      </c>
      <c r="B16" s="92" t="s">
        <v>464</v>
      </c>
      <c r="C16" s="93" t="s">
        <v>447</v>
      </c>
      <c r="D16" s="93" t="s">
        <v>202</v>
      </c>
      <c r="E16" s="93" t="s">
        <v>203</v>
      </c>
      <c r="F16" s="141"/>
      <c r="G16" s="332"/>
      <c r="H16" s="332"/>
      <c r="I16" s="107"/>
    </row>
    <row r="17" spans="1:9" ht="27" customHeight="1">
      <c r="A17" s="333" t="s">
        <v>197</v>
      </c>
      <c r="B17" s="333" t="s">
        <v>465</v>
      </c>
      <c r="C17" s="334" t="s">
        <v>448</v>
      </c>
      <c r="D17" s="334" t="s">
        <v>204</v>
      </c>
      <c r="E17" s="334" t="s">
        <v>205</v>
      </c>
      <c r="F17" s="111"/>
      <c r="G17" s="332"/>
      <c r="H17" s="332"/>
    </row>
    <row r="18" spans="1:9" s="43" customFormat="1" ht="19.5" customHeight="1">
      <c r="A18" s="471"/>
      <c r="B18" s="472"/>
      <c r="C18" s="472"/>
      <c r="D18" s="472"/>
      <c r="E18" s="473"/>
      <c r="F18" s="111"/>
    </row>
    <row r="19" spans="1:9" ht="15" customHeight="1" thickBot="1">
      <c r="A19" s="457" t="s">
        <v>460</v>
      </c>
      <c r="B19" s="458"/>
      <c r="C19" s="458"/>
      <c r="D19" s="458"/>
      <c r="E19" s="459"/>
      <c r="F19" s="116"/>
    </row>
    <row r="20" spans="1:9" ht="15" customHeight="1" thickBot="1">
      <c r="A20" s="468" t="s">
        <v>466</v>
      </c>
      <c r="B20" s="469"/>
      <c r="C20" s="469"/>
      <c r="D20" s="469"/>
      <c r="E20" s="470"/>
      <c r="F20" s="116"/>
    </row>
    <row r="21" spans="1:9" s="84" customFormat="1" ht="27" customHeight="1" thickBot="1">
      <c r="A21" s="131"/>
      <c r="B21" s="132" t="s">
        <v>222</v>
      </c>
      <c r="C21" s="133" t="s">
        <v>194</v>
      </c>
      <c r="D21" s="133" t="s">
        <v>195</v>
      </c>
      <c r="E21" s="133" t="s">
        <v>196</v>
      </c>
      <c r="F21" s="114"/>
    </row>
    <row r="22" spans="1:9" ht="30.75" thickBot="1">
      <c r="A22" s="95" t="s">
        <v>206</v>
      </c>
      <c r="B22" s="98" t="s">
        <v>469</v>
      </c>
      <c r="C22" s="124" t="s">
        <v>449</v>
      </c>
      <c r="D22" s="124" t="s">
        <v>207</v>
      </c>
      <c r="E22" s="124" t="s">
        <v>208</v>
      </c>
      <c r="F22" s="113"/>
      <c r="G22" s="332"/>
      <c r="H22" s="332"/>
    </row>
    <row r="23" spans="1:9" ht="30.75" thickBot="1">
      <c r="A23" s="95" t="s">
        <v>209</v>
      </c>
      <c r="B23" s="99" t="s">
        <v>470</v>
      </c>
      <c r="C23" s="124" t="s">
        <v>450</v>
      </c>
      <c r="D23" s="124" t="s">
        <v>210</v>
      </c>
      <c r="E23" s="124" t="s">
        <v>203</v>
      </c>
      <c r="F23" s="139"/>
      <c r="G23" s="332"/>
      <c r="H23" s="332"/>
      <c r="I23" s="140"/>
    </row>
    <row r="24" spans="1:9" ht="30.75" thickBot="1">
      <c r="A24" s="95" t="s">
        <v>209</v>
      </c>
      <c r="B24" s="99" t="s">
        <v>471</v>
      </c>
      <c r="C24" s="124" t="s">
        <v>451</v>
      </c>
      <c r="D24" s="124" t="s">
        <v>211</v>
      </c>
      <c r="E24" s="124" t="s">
        <v>212</v>
      </c>
      <c r="F24" s="139"/>
      <c r="G24" s="332"/>
      <c r="H24" s="332"/>
      <c r="I24" s="140"/>
    </row>
    <row r="25" spans="1:9" ht="15.75" thickBot="1">
      <c r="A25" s="462"/>
      <c r="B25" s="463"/>
      <c r="C25" s="463"/>
      <c r="D25" s="463"/>
      <c r="E25" s="464"/>
      <c r="F25" s="113"/>
    </row>
    <row r="26" spans="1:9" ht="16.5" thickBot="1">
      <c r="A26" s="450" t="s">
        <v>223</v>
      </c>
      <c r="B26" s="451"/>
      <c r="C26" s="451"/>
      <c r="D26" s="451"/>
      <c r="E26" s="452"/>
      <c r="F26" s="109"/>
      <c r="G26" s="107"/>
      <c r="H26" s="107"/>
    </row>
    <row r="27" spans="1:9" s="84" customFormat="1" ht="27" customHeight="1" thickBot="1">
      <c r="A27" s="137"/>
      <c r="B27" s="122" t="s">
        <v>235</v>
      </c>
      <c r="C27" s="138" t="s">
        <v>194</v>
      </c>
      <c r="D27" s="455" t="s">
        <v>236</v>
      </c>
      <c r="E27" s="456"/>
      <c r="F27" s="114"/>
    </row>
    <row r="28" spans="1:9" s="107" customFormat="1" ht="30" customHeight="1" thickBot="1">
      <c r="A28" s="118"/>
      <c r="B28" s="119" t="s">
        <v>134</v>
      </c>
      <c r="C28" s="125" t="s">
        <v>224</v>
      </c>
      <c r="D28" s="453" t="s">
        <v>229</v>
      </c>
      <c r="E28" s="454"/>
      <c r="F28" s="109"/>
    </row>
    <row r="29" spans="1:9" ht="29.1" customHeight="1" thickBot="1">
      <c r="A29" s="120"/>
      <c r="B29" s="121" t="s">
        <v>108</v>
      </c>
      <c r="C29" s="125" t="s">
        <v>225</v>
      </c>
      <c r="D29" s="453" t="s">
        <v>230</v>
      </c>
      <c r="E29" s="454"/>
      <c r="F29" s="86"/>
    </row>
    <row r="30" spans="1:9" ht="29.1" customHeight="1" thickBot="1">
      <c r="A30" s="120"/>
      <c r="B30" s="121" t="s">
        <v>109</v>
      </c>
      <c r="C30" s="125" t="s">
        <v>226</v>
      </c>
      <c r="D30" s="453" t="s">
        <v>231</v>
      </c>
      <c r="E30" s="454"/>
      <c r="F30" s="86"/>
    </row>
    <row r="31" spans="1:9" ht="27.6" customHeight="1" thickBot="1">
      <c r="A31" s="120"/>
      <c r="B31" s="121" t="s">
        <v>70</v>
      </c>
      <c r="C31" s="125" t="s">
        <v>192</v>
      </c>
      <c r="D31" s="448" t="s">
        <v>233</v>
      </c>
      <c r="E31" s="449"/>
      <c r="F31" s="86"/>
    </row>
    <row r="32" spans="1:9" ht="33.6" customHeight="1" thickBot="1">
      <c r="A32" s="120"/>
      <c r="B32" s="123"/>
      <c r="C32" s="125" t="s">
        <v>228</v>
      </c>
      <c r="D32" s="448" t="s">
        <v>232</v>
      </c>
      <c r="E32" s="449"/>
      <c r="F32" s="86"/>
    </row>
    <row r="33" spans="1:13" ht="24" customHeight="1" thickBot="1">
      <c r="A33" s="120"/>
      <c r="B33" s="123"/>
      <c r="C33" s="125" t="s">
        <v>227</v>
      </c>
      <c r="D33" s="448" t="s">
        <v>458</v>
      </c>
      <c r="E33" s="449"/>
      <c r="F33" s="142"/>
      <c r="G33" s="143"/>
      <c r="H33" s="143"/>
      <c r="I33" s="143"/>
      <c r="J33" s="143"/>
      <c r="K33" s="143"/>
      <c r="L33" s="107"/>
      <c r="M33" s="107"/>
    </row>
    <row r="34" spans="1:13" ht="15.75">
      <c r="A34" s="127" t="s">
        <v>234</v>
      </c>
      <c r="B34" s="117"/>
      <c r="C34" s="117"/>
      <c r="D34" s="117"/>
      <c r="E34" s="117"/>
      <c r="F34" s="143"/>
      <c r="G34" s="107"/>
      <c r="H34" s="107"/>
      <c r="I34" s="107"/>
      <c r="J34" s="107"/>
      <c r="K34" s="107"/>
      <c r="L34" s="107"/>
      <c r="M34" s="107"/>
    </row>
    <row r="35" spans="1:13">
      <c r="C35" s="108"/>
      <c r="D35" s="108"/>
    </row>
    <row r="36" spans="1:13">
      <c r="A36" s="102"/>
      <c r="B36" s="89"/>
      <c r="F36" s="100"/>
    </row>
    <row r="37" spans="1:13" ht="18">
      <c r="A37" s="105"/>
      <c r="B37" s="88"/>
      <c r="E37" s="96"/>
      <c r="F37" s="103"/>
    </row>
    <row r="38" spans="1:13" ht="18.75">
      <c r="A38" s="106"/>
      <c r="B38" s="88"/>
      <c r="D38" s="27"/>
      <c r="E38" s="96"/>
      <c r="F38" s="104"/>
    </row>
    <row r="39" spans="1:13" ht="18.75">
      <c r="A39" s="106"/>
      <c r="B39" s="88"/>
      <c r="D39" s="27"/>
      <c r="E39" s="96"/>
      <c r="F39" s="104"/>
    </row>
    <row r="40" spans="1:13">
      <c r="A40" s="91"/>
      <c r="B40" s="87"/>
      <c r="D40" s="27"/>
      <c r="E40" s="96"/>
      <c r="F40" s="104"/>
    </row>
    <row r="41" spans="1:13">
      <c r="A41" s="91"/>
      <c r="B41" s="87"/>
      <c r="D41" s="27"/>
      <c r="E41" s="96"/>
      <c r="F41" s="104"/>
    </row>
    <row r="42" spans="1:13">
      <c r="A42" s="87"/>
      <c r="B42" s="87"/>
    </row>
    <row r="43" spans="1:13">
      <c r="A43" s="102"/>
      <c r="B43" s="90"/>
      <c r="D43" s="101"/>
    </row>
    <row r="44" spans="1:13">
      <c r="A44" s="91"/>
      <c r="B44" s="91"/>
      <c r="D44" s="100"/>
    </row>
    <row r="45" spans="1:13">
      <c r="A45" s="91"/>
      <c r="B45" s="91"/>
      <c r="D45" s="100"/>
    </row>
    <row r="46" spans="1:13">
      <c r="A46" s="91"/>
      <c r="B46" s="91"/>
      <c r="D46" s="100"/>
    </row>
    <row r="47" spans="1:13">
      <c r="A47" s="91"/>
      <c r="B47" s="91"/>
      <c r="D47" s="100"/>
    </row>
  </sheetData>
  <mergeCells count="18">
    <mergeCell ref="A1:E1"/>
    <mergeCell ref="D27:E27"/>
    <mergeCell ref="A19:E19"/>
    <mergeCell ref="A8:E8"/>
    <mergeCell ref="A25:E25"/>
    <mergeCell ref="A11:E11"/>
    <mergeCell ref="A20:E20"/>
    <mergeCell ref="A10:E10"/>
    <mergeCell ref="A2:E2"/>
    <mergeCell ref="A18:E18"/>
    <mergeCell ref="A9:E9"/>
    <mergeCell ref="D33:E33"/>
    <mergeCell ref="D32:E32"/>
    <mergeCell ref="A26:E26"/>
    <mergeCell ref="D28:E28"/>
    <mergeCell ref="D29:E29"/>
    <mergeCell ref="D30:E30"/>
    <mergeCell ref="D31:E31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U86"/>
  <sheetViews>
    <sheetView workbookViewId="0">
      <selection sqref="A1:K1"/>
    </sheetView>
  </sheetViews>
  <sheetFormatPr defaultColWidth="9.140625" defaultRowHeight="15"/>
  <cols>
    <col min="1" max="1" width="8" style="74" customWidth="1"/>
    <col min="2" max="2" width="23.7109375" style="74" customWidth="1"/>
    <col min="3" max="4" width="9" style="74" customWidth="1"/>
    <col min="5" max="5" width="20" style="74" customWidth="1"/>
    <col min="6" max="6" width="17" style="74" customWidth="1"/>
    <col min="7" max="7" width="18" style="74" customWidth="1"/>
    <col min="8" max="8" width="14.28515625" style="74" customWidth="1"/>
    <col min="9" max="9" width="12.42578125" style="74" customWidth="1"/>
    <col min="10" max="10" width="14.5703125" style="74" customWidth="1"/>
    <col min="11" max="11" width="14.85546875" style="74" customWidth="1"/>
    <col min="12" max="12" width="0" style="74" hidden="1" customWidth="1"/>
    <col min="13" max="16" width="9.140625" style="74"/>
    <col min="17" max="17" width="20.42578125" style="74" customWidth="1"/>
    <col min="18" max="16384" width="9.140625" style="74"/>
  </cols>
  <sheetData>
    <row r="1" spans="1:21" ht="18.600000000000001" customHeight="1" thickBot="1">
      <c r="A1" s="482" t="s">
        <v>544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209" t="s">
        <v>352</v>
      </c>
    </row>
    <row r="2" spans="1:21" ht="15" customHeight="1" thickBot="1">
      <c r="A2" s="483" t="s">
        <v>155</v>
      </c>
      <c r="B2" s="484"/>
      <c r="C2" s="484"/>
      <c r="D2" s="484"/>
      <c r="E2" s="484"/>
      <c r="F2" s="484"/>
      <c r="G2" s="484"/>
      <c r="H2" s="484"/>
      <c r="I2" s="484"/>
      <c r="J2" s="484"/>
      <c r="K2" s="485"/>
    </row>
    <row r="3" spans="1:21" ht="15" customHeight="1" thickBot="1">
      <c r="A3" s="486" t="s">
        <v>242</v>
      </c>
      <c r="B3" s="487"/>
      <c r="C3" s="488"/>
      <c r="D3" s="326"/>
      <c r="E3" s="489" t="s">
        <v>243</v>
      </c>
      <c r="F3" s="490"/>
      <c r="G3" s="490"/>
      <c r="H3" s="491" t="s">
        <v>244</v>
      </c>
      <c r="I3" s="492"/>
      <c r="J3" s="492"/>
      <c r="K3" s="493"/>
    </row>
    <row r="4" spans="1:21" ht="105" customHeight="1" thickBot="1">
      <c r="A4" s="152" t="s">
        <v>156</v>
      </c>
      <c r="B4" s="152" t="s">
        <v>157</v>
      </c>
      <c r="C4" s="152" t="s">
        <v>534</v>
      </c>
      <c r="D4" s="152" t="s">
        <v>535</v>
      </c>
      <c r="E4" s="152" t="s">
        <v>245</v>
      </c>
      <c r="F4" s="152" t="s">
        <v>246</v>
      </c>
      <c r="G4" s="152" t="s">
        <v>247</v>
      </c>
      <c r="H4" s="152" t="s">
        <v>248</v>
      </c>
      <c r="I4" s="152" t="s">
        <v>249</v>
      </c>
      <c r="J4" s="152" t="s">
        <v>250</v>
      </c>
      <c r="K4" s="152" t="s">
        <v>251</v>
      </c>
    </row>
    <row r="5" spans="1:21" ht="29.45" customHeight="1" thickTop="1" thickBot="1">
      <c r="A5" s="146" t="s">
        <v>238</v>
      </c>
      <c r="B5" s="145" t="s">
        <v>162</v>
      </c>
      <c r="C5" s="153"/>
      <c r="D5" s="153" t="s">
        <v>238</v>
      </c>
      <c r="E5" s="154" t="s">
        <v>174</v>
      </c>
      <c r="F5" s="155" t="s">
        <v>252</v>
      </c>
      <c r="G5" s="156" t="s">
        <v>353</v>
      </c>
      <c r="H5" s="145" t="s">
        <v>253</v>
      </c>
      <c r="I5" s="145" t="s">
        <v>254</v>
      </c>
      <c r="J5" s="145" t="s">
        <v>255</v>
      </c>
      <c r="K5" s="145" t="s">
        <v>354</v>
      </c>
      <c r="O5" s="332"/>
      <c r="P5" s="332"/>
    </row>
    <row r="6" spans="1:21" ht="18" thickTop="1" thickBot="1">
      <c r="A6" s="146" t="s">
        <v>257</v>
      </c>
      <c r="B6" s="145" t="s">
        <v>536</v>
      </c>
      <c r="C6" s="153"/>
      <c r="D6" s="153" t="s">
        <v>485</v>
      </c>
      <c r="E6" s="154" t="s">
        <v>174</v>
      </c>
      <c r="F6" s="145" t="s">
        <v>258</v>
      </c>
      <c r="G6" s="335" t="s">
        <v>259</v>
      </c>
      <c r="H6" s="335" t="s">
        <v>260</v>
      </c>
      <c r="I6" s="335" t="s">
        <v>261</v>
      </c>
      <c r="J6" s="335" t="s">
        <v>262</v>
      </c>
      <c r="K6" s="335" t="s">
        <v>256</v>
      </c>
      <c r="L6" s="210" t="s">
        <v>355</v>
      </c>
      <c r="O6" s="332"/>
      <c r="P6" s="332"/>
    </row>
    <row r="7" spans="1:21" ht="18" thickTop="1" thickBot="1">
      <c r="A7" s="146" t="s">
        <v>263</v>
      </c>
      <c r="B7" s="145" t="s">
        <v>161</v>
      </c>
      <c r="C7" s="153"/>
      <c r="D7" s="153" t="s">
        <v>257</v>
      </c>
      <c r="E7" s="154" t="s">
        <v>174</v>
      </c>
      <c r="F7" s="145" t="s">
        <v>258</v>
      </c>
      <c r="G7" s="145" t="s">
        <v>259</v>
      </c>
      <c r="H7" s="145" t="s">
        <v>260</v>
      </c>
      <c r="I7" s="145" t="s">
        <v>261</v>
      </c>
      <c r="J7" s="145" t="s">
        <v>262</v>
      </c>
      <c r="K7" s="145" t="s">
        <v>256</v>
      </c>
      <c r="L7" s="210" t="s">
        <v>355</v>
      </c>
      <c r="O7" s="332"/>
      <c r="P7" s="332"/>
    </row>
    <row r="8" spans="1:21" ht="18" thickTop="1" thickBot="1">
      <c r="A8" s="146"/>
      <c r="B8" s="145" t="s">
        <v>160</v>
      </c>
      <c r="C8" s="153"/>
      <c r="D8" s="153" t="s">
        <v>263</v>
      </c>
      <c r="E8" s="154" t="s">
        <v>174</v>
      </c>
      <c r="F8" s="145" t="s">
        <v>258</v>
      </c>
      <c r="G8" s="145" t="s">
        <v>259</v>
      </c>
      <c r="H8" s="145" t="s">
        <v>264</v>
      </c>
      <c r="I8" s="145" t="s">
        <v>261</v>
      </c>
      <c r="J8" s="145" t="s">
        <v>265</v>
      </c>
      <c r="K8" s="145" t="s">
        <v>256</v>
      </c>
      <c r="L8" s="210"/>
      <c r="O8" s="332"/>
      <c r="P8" s="332"/>
    </row>
    <row r="9" spans="1:21" ht="44.65" customHeight="1" thickTop="1" thickBot="1">
      <c r="A9" s="146" t="s">
        <v>239</v>
      </c>
      <c r="B9" s="145" t="s">
        <v>486</v>
      </c>
      <c r="C9" s="153"/>
      <c r="D9" s="153" t="s">
        <v>239</v>
      </c>
      <c r="E9" s="154" t="s">
        <v>174</v>
      </c>
      <c r="F9" s="155" t="s">
        <v>252</v>
      </c>
      <c r="G9" s="156" t="s">
        <v>356</v>
      </c>
      <c r="H9" s="145" t="s">
        <v>266</v>
      </c>
      <c r="I9" s="145" t="s">
        <v>267</v>
      </c>
      <c r="J9" s="145" t="s">
        <v>268</v>
      </c>
      <c r="K9" s="145" t="s">
        <v>269</v>
      </c>
      <c r="O9" s="332" t="s">
        <v>239</v>
      </c>
    </row>
    <row r="10" spans="1:21" ht="44.65" customHeight="1" thickTop="1" thickBot="1">
      <c r="A10" s="146"/>
      <c r="B10" s="145" t="s">
        <v>490</v>
      </c>
      <c r="C10" s="153"/>
      <c r="D10" s="153" t="s">
        <v>489</v>
      </c>
      <c r="E10" s="154"/>
      <c r="F10" s="335"/>
      <c r="G10" s="335"/>
      <c r="H10" s="335"/>
      <c r="I10" s="335"/>
      <c r="J10" s="335"/>
      <c r="K10" s="335"/>
      <c r="O10" s="332"/>
    </row>
    <row r="11" spans="1:21" ht="44.65" customHeight="1" thickTop="1" thickBot="1">
      <c r="A11" s="146"/>
      <c r="B11" s="145" t="s">
        <v>537</v>
      </c>
      <c r="C11" s="153"/>
      <c r="D11" s="153" t="s">
        <v>488</v>
      </c>
      <c r="E11" s="154"/>
      <c r="F11" s="155"/>
      <c r="G11" s="156"/>
      <c r="H11" s="145"/>
      <c r="I11" s="145"/>
      <c r="J11" s="145"/>
      <c r="K11" s="145"/>
      <c r="O11" s="332"/>
    </row>
    <row r="12" spans="1:21" ht="34.5" thickTop="1" thickBot="1">
      <c r="A12" s="146" t="s">
        <v>163</v>
      </c>
      <c r="B12" s="145" t="s">
        <v>166</v>
      </c>
      <c r="C12" s="153"/>
      <c r="D12" s="153" t="s">
        <v>165</v>
      </c>
      <c r="E12" s="154" t="s">
        <v>174</v>
      </c>
      <c r="F12" s="145" t="s">
        <v>258</v>
      </c>
      <c r="G12" s="145" t="s">
        <v>272</v>
      </c>
      <c r="H12" s="145" t="s">
        <v>273</v>
      </c>
      <c r="I12" s="145" t="s">
        <v>261</v>
      </c>
      <c r="J12" s="145" t="s">
        <v>274</v>
      </c>
      <c r="K12" s="145" t="s">
        <v>271</v>
      </c>
      <c r="L12" s="210" t="s">
        <v>355</v>
      </c>
      <c r="O12" s="332"/>
      <c r="P12" s="332"/>
    </row>
    <row r="13" spans="1:21" ht="34.5" thickTop="1" thickBot="1">
      <c r="A13" s="146"/>
      <c r="B13" s="145" t="s">
        <v>538</v>
      </c>
      <c r="C13" s="153"/>
      <c r="D13" s="153" t="s">
        <v>487</v>
      </c>
      <c r="E13" s="154" t="s">
        <v>174</v>
      </c>
      <c r="F13" s="335" t="s">
        <v>258</v>
      </c>
      <c r="G13" s="335" t="s">
        <v>270</v>
      </c>
      <c r="H13" s="335" t="s">
        <v>264</v>
      </c>
      <c r="I13" s="335" t="s">
        <v>261</v>
      </c>
      <c r="J13" s="335" t="s">
        <v>265</v>
      </c>
      <c r="K13" s="335" t="s">
        <v>271</v>
      </c>
      <c r="L13" s="210"/>
      <c r="O13" s="332"/>
      <c r="P13" s="332"/>
    </row>
    <row r="14" spans="1:21" ht="62.25" customHeight="1" thickTop="1" thickBot="1">
      <c r="A14" s="146" t="s">
        <v>165</v>
      </c>
      <c r="B14" s="145" t="s">
        <v>164</v>
      </c>
      <c r="C14" s="153"/>
      <c r="D14" s="153" t="s">
        <v>487</v>
      </c>
      <c r="E14" s="154" t="s">
        <v>174</v>
      </c>
      <c r="F14" s="145" t="s">
        <v>258</v>
      </c>
      <c r="G14" s="145" t="s">
        <v>270</v>
      </c>
      <c r="H14" s="145" t="s">
        <v>264</v>
      </c>
      <c r="I14" s="145" t="s">
        <v>261</v>
      </c>
      <c r="J14" s="145" t="s">
        <v>265</v>
      </c>
      <c r="K14" s="145" t="s">
        <v>271</v>
      </c>
      <c r="L14" s="210" t="s">
        <v>355</v>
      </c>
      <c r="O14" s="332"/>
      <c r="P14" s="332"/>
      <c r="T14" s="332" t="s">
        <v>481</v>
      </c>
      <c r="U14" s="332" t="s">
        <v>482</v>
      </c>
    </row>
    <row r="15" spans="1:21" ht="38.450000000000003" customHeight="1" thickTop="1" thickBot="1">
      <c r="A15" s="146" t="s">
        <v>240</v>
      </c>
      <c r="B15" s="145"/>
      <c r="C15" s="153"/>
      <c r="D15" s="153"/>
      <c r="E15" s="154"/>
      <c r="F15" s="157"/>
      <c r="G15" s="158"/>
      <c r="H15" s="145"/>
      <c r="I15" s="145"/>
      <c r="J15" s="145"/>
      <c r="K15" s="145"/>
      <c r="O15" s="332"/>
      <c r="P15" s="332"/>
      <c r="T15" s="332" t="s">
        <v>483</v>
      </c>
      <c r="U15" s="332" t="s">
        <v>484</v>
      </c>
    </row>
    <row r="16" spans="1:21" ht="34.15" customHeight="1" thickTop="1" thickBot="1">
      <c r="A16" s="146" t="s">
        <v>241</v>
      </c>
      <c r="B16" s="145" t="s">
        <v>357</v>
      </c>
      <c r="C16" s="153"/>
      <c r="D16" s="153" t="s">
        <v>241</v>
      </c>
      <c r="E16" s="154" t="s">
        <v>174</v>
      </c>
      <c r="F16" s="157" t="s">
        <v>358</v>
      </c>
      <c r="G16" s="158" t="s">
        <v>359</v>
      </c>
      <c r="H16" s="145" t="s">
        <v>276</v>
      </c>
      <c r="I16" s="145" t="s">
        <v>254</v>
      </c>
      <c r="J16" s="145" t="s">
        <v>277</v>
      </c>
      <c r="K16" s="145" t="s">
        <v>278</v>
      </c>
      <c r="O16" s="332"/>
      <c r="P16" s="332"/>
    </row>
    <row r="17" spans="1:16" ht="34.15" customHeight="1" thickTop="1" thickBot="1">
      <c r="A17" s="146"/>
      <c r="B17" s="145" t="s">
        <v>172</v>
      </c>
      <c r="C17" s="153"/>
      <c r="D17" s="153" t="s">
        <v>171</v>
      </c>
      <c r="E17" s="159" t="s">
        <v>174</v>
      </c>
      <c r="F17" s="146" t="s">
        <v>275</v>
      </c>
      <c r="G17" s="146" t="s">
        <v>272</v>
      </c>
      <c r="H17" s="145" t="s">
        <v>281</v>
      </c>
      <c r="I17" s="145" t="s">
        <v>261</v>
      </c>
      <c r="J17" s="145" t="s">
        <v>282</v>
      </c>
      <c r="K17" s="145" t="s">
        <v>278</v>
      </c>
      <c r="O17" s="332"/>
      <c r="P17" s="332"/>
    </row>
    <row r="18" spans="1:16" ht="34.15" customHeight="1" thickTop="1" thickBot="1">
      <c r="A18" s="146"/>
      <c r="B18" s="145" t="s">
        <v>170</v>
      </c>
      <c r="C18" s="153"/>
      <c r="D18" s="153" t="s">
        <v>169</v>
      </c>
      <c r="E18" s="159" t="s">
        <v>174</v>
      </c>
      <c r="F18" s="146" t="s">
        <v>275</v>
      </c>
      <c r="G18" s="146" t="s">
        <v>272</v>
      </c>
      <c r="H18" s="145" t="s">
        <v>279</v>
      </c>
      <c r="I18" s="145" t="s">
        <v>261</v>
      </c>
      <c r="J18" s="145" t="s">
        <v>280</v>
      </c>
      <c r="K18" s="145" t="s">
        <v>278</v>
      </c>
      <c r="O18" s="332"/>
      <c r="P18" s="332"/>
    </row>
    <row r="19" spans="1:16" ht="34.700000000000003" customHeight="1" thickTop="1" thickBot="1">
      <c r="A19" s="146" t="s">
        <v>167</v>
      </c>
      <c r="B19" s="145" t="s">
        <v>168</v>
      </c>
      <c r="C19" s="153"/>
      <c r="D19" s="153" t="s">
        <v>167</v>
      </c>
      <c r="E19" s="159" t="s">
        <v>174</v>
      </c>
      <c r="F19" s="146" t="s">
        <v>275</v>
      </c>
      <c r="G19" s="146" t="s">
        <v>272</v>
      </c>
      <c r="H19" s="145" t="s">
        <v>273</v>
      </c>
      <c r="I19" s="145" t="s">
        <v>261</v>
      </c>
      <c r="J19" s="145" t="s">
        <v>274</v>
      </c>
      <c r="K19" s="145" t="s">
        <v>278</v>
      </c>
      <c r="L19" s="210" t="s">
        <v>355</v>
      </c>
      <c r="O19" s="332" t="s">
        <v>241</v>
      </c>
      <c r="P19" s="332" t="s">
        <v>495</v>
      </c>
    </row>
    <row r="20" spans="1:16" ht="31.7" customHeight="1" thickTop="1" thickBot="1">
      <c r="A20" s="146" t="s">
        <v>169</v>
      </c>
      <c r="B20" s="145" t="s">
        <v>539</v>
      </c>
      <c r="C20" s="153"/>
      <c r="D20" s="153" t="s">
        <v>498</v>
      </c>
      <c r="E20" s="159" t="s">
        <v>174</v>
      </c>
      <c r="F20" s="146" t="s">
        <v>275</v>
      </c>
      <c r="G20" s="146" t="s">
        <v>272</v>
      </c>
      <c r="H20" s="145" t="s">
        <v>541</v>
      </c>
      <c r="I20" s="145" t="s">
        <v>261</v>
      </c>
      <c r="J20" s="145" t="s">
        <v>262</v>
      </c>
      <c r="K20" s="145" t="s">
        <v>278</v>
      </c>
      <c r="L20" s="210" t="s">
        <v>355</v>
      </c>
      <c r="O20" s="332" t="s">
        <v>496</v>
      </c>
      <c r="P20" s="332" t="s">
        <v>497</v>
      </c>
    </row>
    <row r="21" spans="1:16" ht="30.75" customHeight="1" thickTop="1" thickBot="1">
      <c r="A21" s="146" t="s">
        <v>171</v>
      </c>
      <c r="B21" s="145" t="s">
        <v>540</v>
      </c>
      <c r="C21" s="153"/>
      <c r="D21" s="153" t="s">
        <v>496</v>
      </c>
      <c r="E21" s="159" t="s">
        <v>174</v>
      </c>
      <c r="F21" s="146" t="s">
        <v>275</v>
      </c>
      <c r="G21" s="146" t="s">
        <v>272</v>
      </c>
      <c r="H21" s="145" t="s">
        <v>542</v>
      </c>
      <c r="I21" s="145" t="s">
        <v>261</v>
      </c>
      <c r="J21" s="145" t="s">
        <v>543</v>
      </c>
      <c r="K21" s="145" t="s">
        <v>278</v>
      </c>
      <c r="L21" s="210" t="s">
        <v>355</v>
      </c>
      <c r="O21" s="332" t="s">
        <v>498</v>
      </c>
      <c r="P21" s="332" t="s">
        <v>499</v>
      </c>
    </row>
    <row r="22" spans="1:16" ht="30.75" customHeight="1" thickTop="1">
      <c r="A22" s="75"/>
      <c r="B22" s="76"/>
      <c r="C22" s="160"/>
      <c r="D22" s="160"/>
      <c r="E22" s="75"/>
      <c r="F22" s="75"/>
      <c r="G22" s="75"/>
      <c r="H22" s="76"/>
      <c r="I22" s="76"/>
      <c r="J22" s="76"/>
      <c r="K22" s="76"/>
      <c r="L22" s="210"/>
      <c r="O22" s="332" t="s">
        <v>167</v>
      </c>
      <c r="P22" s="332" t="s">
        <v>500</v>
      </c>
    </row>
    <row r="23" spans="1:16" ht="27" customHeight="1" thickBot="1">
      <c r="A23" s="79"/>
      <c r="B23" s="144"/>
      <c r="C23" s="79"/>
      <c r="D23" s="79"/>
      <c r="E23" s="79"/>
      <c r="F23" s="79"/>
      <c r="G23" s="161"/>
      <c r="H23" s="78"/>
      <c r="I23" s="79"/>
      <c r="J23" s="79"/>
      <c r="O23" s="332" t="s">
        <v>169</v>
      </c>
      <c r="P23" s="332" t="s">
        <v>501</v>
      </c>
    </row>
    <row r="24" spans="1:16" ht="20.100000000000001" customHeight="1" thickBot="1">
      <c r="A24" s="79"/>
      <c r="B24" s="79"/>
      <c r="C24" s="79"/>
      <c r="D24" s="79"/>
      <c r="E24" s="494" t="s">
        <v>173</v>
      </c>
      <c r="F24" s="495"/>
      <c r="G24" s="495"/>
      <c r="H24" s="495"/>
      <c r="I24" s="496"/>
      <c r="J24" s="79"/>
      <c r="O24" s="332" t="s">
        <v>171</v>
      </c>
      <c r="P24" s="332" t="s">
        <v>502</v>
      </c>
    </row>
    <row r="25" spans="1:16" ht="16.149999999999999" customHeight="1" thickTop="1" thickBot="1">
      <c r="E25" s="146" t="s">
        <v>156</v>
      </c>
      <c r="F25" s="146" t="s">
        <v>157</v>
      </c>
      <c r="G25" s="146"/>
      <c r="H25" s="146" t="s">
        <v>158</v>
      </c>
      <c r="I25" s="146" t="s">
        <v>159</v>
      </c>
      <c r="J25" s="161"/>
      <c r="K25" s="161"/>
    </row>
    <row r="26" spans="1:16" ht="45" customHeight="1" thickTop="1" thickBot="1">
      <c r="E26" s="162" t="s">
        <v>283</v>
      </c>
      <c r="F26" s="156" t="s">
        <v>360</v>
      </c>
      <c r="G26" s="163"/>
      <c r="H26" s="155" t="s">
        <v>284</v>
      </c>
      <c r="I26" s="156" t="s">
        <v>285</v>
      </c>
      <c r="J26" s="161"/>
      <c r="K26" s="161"/>
      <c r="O26" s="332" t="s">
        <v>503</v>
      </c>
      <c r="P26" s="332" t="s">
        <v>504</v>
      </c>
    </row>
    <row r="27" spans="1:16" ht="42" customHeight="1" thickTop="1" thickBot="1">
      <c r="E27" s="162" t="s">
        <v>221</v>
      </c>
      <c r="F27" s="156" t="s">
        <v>361</v>
      </c>
      <c r="G27" s="163"/>
      <c r="H27" s="155" t="s">
        <v>284</v>
      </c>
      <c r="I27" s="156" t="s">
        <v>286</v>
      </c>
      <c r="J27" s="161"/>
      <c r="K27" s="161"/>
    </row>
    <row r="28" spans="1:16" ht="35.65" customHeight="1" thickTop="1" thickBot="1">
      <c r="E28" s="151" t="s">
        <v>287</v>
      </c>
      <c r="F28" s="158" t="s">
        <v>362</v>
      </c>
      <c r="G28" s="164"/>
      <c r="H28" s="158"/>
      <c r="I28" s="158" t="s">
        <v>175</v>
      </c>
      <c r="J28" s="161"/>
      <c r="K28" s="161"/>
    </row>
    <row r="29" spans="1:16" ht="31.7" customHeight="1" thickTop="1" thickBot="1">
      <c r="E29" s="151" t="s">
        <v>288</v>
      </c>
      <c r="F29" s="158" t="s">
        <v>289</v>
      </c>
      <c r="G29" s="164"/>
      <c r="H29" s="158" t="s">
        <v>290</v>
      </c>
      <c r="I29" s="158" t="s">
        <v>175</v>
      </c>
      <c r="J29" s="161"/>
      <c r="K29" s="161"/>
      <c r="O29" s="332" t="s">
        <v>491</v>
      </c>
      <c r="P29" s="332" t="s">
        <v>492</v>
      </c>
    </row>
    <row r="30" spans="1:16" ht="24" customHeight="1" thickTop="1">
      <c r="G30" s="161"/>
      <c r="H30" s="161"/>
      <c r="I30" s="161"/>
      <c r="J30" s="161"/>
      <c r="K30" s="161"/>
      <c r="O30" s="332" t="s">
        <v>493</v>
      </c>
      <c r="P30" s="332" t="s">
        <v>494</v>
      </c>
    </row>
    <row r="31" spans="1:16" ht="24" customHeight="1">
      <c r="G31" s="161"/>
      <c r="H31" s="161"/>
      <c r="I31" s="161"/>
      <c r="J31" s="161"/>
      <c r="K31" s="161"/>
    </row>
    <row r="32" spans="1:16" ht="24" customHeight="1">
      <c r="G32" s="161"/>
      <c r="H32" s="161"/>
      <c r="I32" s="161"/>
      <c r="J32" s="161"/>
      <c r="K32" s="161"/>
    </row>
    <row r="33" spans="1:20" ht="24" customHeight="1">
      <c r="G33" s="161"/>
      <c r="H33" s="161"/>
      <c r="I33" s="161"/>
      <c r="J33" s="161"/>
      <c r="K33" s="161"/>
    </row>
    <row r="34" spans="1:20" ht="24" customHeight="1">
      <c r="G34" s="161"/>
      <c r="H34" s="161"/>
      <c r="I34" s="161"/>
      <c r="J34" s="161"/>
      <c r="K34" s="161"/>
    </row>
    <row r="35" spans="1:20" ht="24" customHeight="1" thickBot="1">
      <c r="G35" s="161"/>
      <c r="H35" s="161"/>
      <c r="I35" s="161"/>
      <c r="J35" s="161"/>
      <c r="K35" s="161"/>
    </row>
    <row r="36" spans="1:20" ht="17.649999999999999" customHeight="1" thickBot="1">
      <c r="A36" s="325" t="s">
        <v>176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7"/>
    </row>
    <row r="37" spans="1:20" ht="13.7" customHeight="1" thickBot="1">
      <c r="A37" s="497" t="s">
        <v>242</v>
      </c>
      <c r="B37" s="498"/>
      <c r="C37" s="499"/>
      <c r="D37" s="328"/>
      <c r="E37" s="489" t="s">
        <v>243</v>
      </c>
      <c r="F37" s="490"/>
      <c r="G37" s="490"/>
      <c r="H37" s="491" t="s">
        <v>291</v>
      </c>
      <c r="I37" s="492"/>
      <c r="J37" s="492"/>
      <c r="K37" s="493"/>
    </row>
    <row r="38" spans="1:20" ht="85.7" customHeight="1" thickBot="1">
      <c r="A38" s="165" t="s">
        <v>156</v>
      </c>
      <c r="B38" s="165" t="s">
        <v>157</v>
      </c>
      <c r="C38" s="165"/>
      <c r="D38" s="165"/>
      <c r="E38" s="152" t="s">
        <v>245</v>
      </c>
      <c r="F38" s="152" t="s">
        <v>292</v>
      </c>
      <c r="G38" s="152" t="s">
        <v>293</v>
      </c>
      <c r="H38" s="152" t="s">
        <v>248</v>
      </c>
      <c r="I38" s="152" t="s">
        <v>363</v>
      </c>
      <c r="J38" s="152" t="s">
        <v>177</v>
      </c>
      <c r="K38" s="152" t="s">
        <v>159</v>
      </c>
      <c r="O38" s="332" t="s">
        <v>505</v>
      </c>
      <c r="P38" s="332" t="s">
        <v>506</v>
      </c>
    </row>
    <row r="39" spans="1:20" ht="47.1" customHeight="1" thickTop="1" thickBot="1">
      <c r="A39" s="149" t="s">
        <v>178</v>
      </c>
      <c r="B39" s="150" t="s">
        <v>364</v>
      </c>
      <c r="C39" s="166"/>
      <c r="D39" s="166"/>
      <c r="E39" s="154" t="s">
        <v>174</v>
      </c>
      <c r="F39" s="150" t="s">
        <v>294</v>
      </c>
      <c r="G39" s="167" t="s">
        <v>295</v>
      </c>
      <c r="H39" s="168" t="s">
        <v>296</v>
      </c>
      <c r="I39" s="150" t="s">
        <v>365</v>
      </c>
      <c r="J39" s="150" t="s">
        <v>366</v>
      </c>
      <c r="K39" s="150" t="s">
        <v>297</v>
      </c>
      <c r="O39" s="332" t="s">
        <v>507</v>
      </c>
      <c r="P39" s="332" t="s">
        <v>508</v>
      </c>
      <c r="S39" s="332" t="s">
        <v>178</v>
      </c>
      <c r="T39" s="332" t="s">
        <v>472</v>
      </c>
    </row>
    <row r="40" spans="1:20" ht="45" customHeight="1" thickTop="1" thickBot="1">
      <c r="A40" s="146" t="s">
        <v>179</v>
      </c>
      <c r="B40" s="169" t="s">
        <v>298</v>
      </c>
      <c r="C40" s="153"/>
      <c r="D40" s="153"/>
      <c r="E40" s="154" t="s">
        <v>174</v>
      </c>
      <c r="F40" s="145" t="s">
        <v>305</v>
      </c>
      <c r="G40" s="170" t="s">
        <v>299</v>
      </c>
      <c r="H40" s="171" t="s">
        <v>300</v>
      </c>
      <c r="I40" s="145" t="s">
        <v>367</v>
      </c>
      <c r="J40" s="145" t="s">
        <v>368</v>
      </c>
      <c r="K40" s="172" t="s">
        <v>301</v>
      </c>
      <c r="O40" s="332" t="s">
        <v>184</v>
      </c>
      <c r="P40" s="332" t="s">
        <v>509</v>
      </c>
      <c r="S40" s="332" t="s">
        <v>473</v>
      </c>
      <c r="T40" s="332" t="s">
        <v>474</v>
      </c>
    </row>
    <row r="41" spans="1:20" ht="44.65" customHeight="1" thickTop="1" thickBot="1">
      <c r="A41" s="146" t="s">
        <v>180</v>
      </c>
      <c r="B41" s="145" t="s">
        <v>302</v>
      </c>
      <c r="C41" s="153"/>
      <c r="D41" s="153"/>
      <c r="E41" s="154" t="s">
        <v>174</v>
      </c>
      <c r="F41" s="145" t="s">
        <v>369</v>
      </c>
      <c r="G41" s="170" t="s">
        <v>299</v>
      </c>
      <c r="H41" s="171" t="s">
        <v>303</v>
      </c>
      <c r="I41" s="145" t="s">
        <v>370</v>
      </c>
      <c r="J41" s="145" t="s">
        <v>366</v>
      </c>
      <c r="K41" s="172" t="s">
        <v>301</v>
      </c>
      <c r="O41" s="332" t="s">
        <v>179</v>
      </c>
      <c r="P41" s="332" t="s">
        <v>510</v>
      </c>
      <c r="S41" s="332" t="s">
        <v>475</v>
      </c>
      <c r="T41" s="332" t="s">
        <v>476</v>
      </c>
    </row>
    <row r="42" spans="1:20" ht="42.75" customHeight="1" thickTop="1" thickBot="1">
      <c r="A42" s="146" t="s">
        <v>181</v>
      </c>
      <c r="B42" s="145" t="s">
        <v>304</v>
      </c>
      <c r="C42" s="153"/>
      <c r="D42" s="153"/>
      <c r="E42" s="154" t="s">
        <v>174</v>
      </c>
      <c r="F42" s="145" t="s">
        <v>371</v>
      </c>
      <c r="G42" s="170" t="s">
        <v>299</v>
      </c>
      <c r="H42" s="171" t="s">
        <v>306</v>
      </c>
      <c r="I42" s="145" t="s">
        <v>307</v>
      </c>
      <c r="J42" s="145" t="s">
        <v>372</v>
      </c>
      <c r="K42" s="172" t="s">
        <v>301</v>
      </c>
      <c r="O42" s="332" t="s">
        <v>511</v>
      </c>
      <c r="P42" s="332" t="s">
        <v>510</v>
      </c>
      <c r="S42" s="332" t="s">
        <v>477</v>
      </c>
      <c r="T42" s="332" t="s">
        <v>478</v>
      </c>
    </row>
    <row r="43" spans="1:20" ht="37.15" customHeight="1" thickTop="1" thickBot="1">
      <c r="A43" s="146" t="s">
        <v>386</v>
      </c>
      <c r="B43" s="145" t="s">
        <v>387</v>
      </c>
      <c r="C43" s="153"/>
      <c r="D43" s="153"/>
      <c r="E43" s="154" t="s">
        <v>174</v>
      </c>
      <c r="F43" s="145" t="s">
        <v>305</v>
      </c>
      <c r="G43" s="170" t="s">
        <v>388</v>
      </c>
      <c r="H43" s="171" t="s">
        <v>389</v>
      </c>
      <c r="I43" s="145" t="s">
        <v>390</v>
      </c>
      <c r="J43" s="145" t="s">
        <v>391</v>
      </c>
      <c r="K43" s="172" t="s">
        <v>392</v>
      </c>
      <c r="O43" s="332" t="s">
        <v>512</v>
      </c>
      <c r="P43" s="332" t="s">
        <v>513</v>
      </c>
      <c r="S43" s="332" t="s">
        <v>479</v>
      </c>
      <c r="T43" s="332" t="s">
        <v>480</v>
      </c>
    </row>
    <row r="44" spans="1:20" ht="12" customHeight="1" thickTop="1" thickBot="1">
      <c r="A44" s="75"/>
      <c r="B44" s="76"/>
      <c r="C44" s="160"/>
      <c r="D44" s="160"/>
      <c r="E44" s="75"/>
      <c r="F44" s="76"/>
      <c r="G44" s="76"/>
      <c r="H44" s="215"/>
      <c r="I44" s="76"/>
      <c r="J44" s="76"/>
      <c r="K44" s="79"/>
      <c r="O44" s="332" t="s">
        <v>514</v>
      </c>
      <c r="P44" s="332" t="s">
        <v>515</v>
      </c>
    </row>
    <row r="45" spans="1:20" ht="15" customHeight="1" thickBot="1">
      <c r="A45" s="75"/>
      <c r="B45" s="76"/>
      <c r="C45" s="160"/>
      <c r="D45" s="160"/>
      <c r="E45" s="500" t="s">
        <v>182</v>
      </c>
      <c r="F45" s="501"/>
      <c r="G45" s="501"/>
      <c r="H45" s="501"/>
      <c r="I45" s="502"/>
      <c r="J45" s="76"/>
      <c r="K45" s="79"/>
      <c r="O45" s="332" t="s">
        <v>516</v>
      </c>
      <c r="P45" s="332" t="s">
        <v>517</v>
      </c>
    </row>
    <row r="46" spans="1:20" ht="12.75" customHeight="1" thickBot="1">
      <c r="A46" s="75"/>
      <c r="B46" s="76"/>
      <c r="C46" s="160"/>
      <c r="D46" s="160"/>
      <c r="E46" s="503" t="s">
        <v>308</v>
      </c>
      <c r="F46" s="504"/>
      <c r="G46" s="505"/>
      <c r="H46" s="506" t="s">
        <v>291</v>
      </c>
      <c r="I46" s="507"/>
      <c r="J46" s="76"/>
      <c r="K46" s="79"/>
      <c r="O46" s="332" t="s">
        <v>180</v>
      </c>
      <c r="P46" s="332" t="s">
        <v>518</v>
      </c>
    </row>
    <row r="47" spans="1:20" ht="20.100000000000001" customHeight="1" thickBot="1">
      <c r="A47" s="75"/>
      <c r="B47" s="76"/>
      <c r="C47" s="160"/>
      <c r="D47" s="160"/>
      <c r="E47" s="173" t="s">
        <v>156</v>
      </c>
      <c r="F47" s="165" t="s">
        <v>157</v>
      </c>
      <c r="G47" s="165"/>
      <c r="H47" s="165" t="s">
        <v>309</v>
      </c>
      <c r="I47" s="174" t="s">
        <v>159</v>
      </c>
      <c r="K47" s="79"/>
      <c r="O47" s="332" t="s">
        <v>519</v>
      </c>
      <c r="P47" s="332" t="s">
        <v>518</v>
      </c>
    </row>
    <row r="48" spans="1:20" ht="51" customHeight="1" thickTop="1" thickBot="1">
      <c r="A48" s="75"/>
      <c r="B48" s="76"/>
      <c r="C48" s="160"/>
      <c r="D48" s="160"/>
      <c r="E48" s="175" t="s">
        <v>310</v>
      </c>
      <c r="F48" s="150" t="s">
        <v>311</v>
      </c>
      <c r="G48" s="176"/>
      <c r="H48" s="150" t="s">
        <v>312</v>
      </c>
      <c r="I48" s="177" t="s">
        <v>313</v>
      </c>
      <c r="K48" s="79"/>
      <c r="O48" s="332" t="s">
        <v>520</v>
      </c>
      <c r="P48" s="332" t="s">
        <v>521</v>
      </c>
    </row>
    <row r="49" spans="1:16" ht="42" customHeight="1" thickTop="1" thickBot="1">
      <c r="A49" s="75"/>
      <c r="B49" s="76"/>
      <c r="C49" s="160"/>
      <c r="D49" s="160"/>
      <c r="E49" s="183" t="s">
        <v>323</v>
      </c>
      <c r="F49" s="167" t="s">
        <v>373</v>
      </c>
      <c r="G49" s="184"/>
      <c r="H49" s="167" t="s">
        <v>312</v>
      </c>
      <c r="I49" s="167" t="s">
        <v>324</v>
      </c>
      <c r="K49" s="79"/>
      <c r="O49" s="332" t="s">
        <v>181</v>
      </c>
      <c r="P49" s="332" t="s">
        <v>522</v>
      </c>
    </row>
    <row r="50" spans="1:16" ht="39" customHeight="1" thickTop="1" thickBot="1">
      <c r="A50" s="75"/>
      <c r="B50" s="76"/>
      <c r="C50" s="160"/>
      <c r="D50" s="160"/>
      <c r="E50" s="178" t="s">
        <v>314</v>
      </c>
      <c r="F50" s="145" t="s">
        <v>315</v>
      </c>
      <c r="G50" s="153"/>
      <c r="H50" s="145" t="s">
        <v>316</v>
      </c>
      <c r="I50" s="179" t="s">
        <v>317</v>
      </c>
      <c r="K50" s="79"/>
      <c r="O50" s="332" t="s">
        <v>523</v>
      </c>
      <c r="P50" s="332" t="s">
        <v>522</v>
      </c>
    </row>
    <row r="51" spans="1:16" ht="47.25" customHeight="1" thickTop="1" thickBot="1">
      <c r="A51" s="75"/>
      <c r="B51" s="76"/>
      <c r="C51" s="160"/>
      <c r="D51" s="160"/>
      <c r="E51" s="180" t="s">
        <v>318</v>
      </c>
      <c r="F51" s="170" t="s">
        <v>374</v>
      </c>
      <c r="G51" s="181"/>
      <c r="H51" s="170" t="s">
        <v>316</v>
      </c>
      <c r="I51" s="182" t="s">
        <v>317</v>
      </c>
      <c r="K51" s="79"/>
      <c r="O51" s="332" t="s">
        <v>386</v>
      </c>
      <c r="P51" s="332" t="s">
        <v>524</v>
      </c>
    </row>
    <row r="52" spans="1:16" ht="37.15" customHeight="1" thickTop="1" thickBot="1">
      <c r="A52" s="75"/>
      <c r="B52" s="76"/>
      <c r="C52" s="160"/>
      <c r="D52" s="160"/>
      <c r="E52" s="178" t="s">
        <v>319</v>
      </c>
      <c r="F52" s="145" t="s">
        <v>375</v>
      </c>
      <c r="G52" s="153"/>
      <c r="H52" s="145" t="s">
        <v>320</v>
      </c>
      <c r="I52" s="179" t="s">
        <v>321</v>
      </c>
      <c r="K52" s="79"/>
      <c r="O52" s="332" t="s">
        <v>525</v>
      </c>
      <c r="P52" s="332" t="s">
        <v>524</v>
      </c>
    </row>
    <row r="53" spans="1:16" ht="43.15" customHeight="1" thickTop="1" thickBot="1">
      <c r="A53" s="75"/>
      <c r="B53" s="76"/>
      <c r="C53" s="160"/>
      <c r="D53" s="160"/>
      <c r="E53" s="211" t="s">
        <v>322</v>
      </c>
      <c r="F53" s="212" t="s">
        <v>376</v>
      </c>
      <c r="G53" s="213"/>
      <c r="H53" s="212" t="s">
        <v>320</v>
      </c>
      <c r="I53" s="214" t="s">
        <v>321</v>
      </c>
      <c r="K53" s="79"/>
      <c r="O53" s="332" t="s">
        <v>526</v>
      </c>
      <c r="P53" s="332" t="s">
        <v>527</v>
      </c>
    </row>
    <row r="54" spans="1:16" ht="15.75" customHeight="1" thickBot="1">
      <c r="A54" s="329" t="s">
        <v>183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1"/>
      <c r="O54" s="332" t="s">
        <v>528</v>
      </c>
      <c r="P54" s="332" t="s">
        <v>529</v>
      </c>
    </row>
    <row r="55" spans="1:16" ht="15.75" customHeight="1" thickBot="1">
      <c r="A55" s="497" t="s">
        <v>242</v>
      </c>
      <c r="B55" s="498"/>
      <c r="C55" s="499"/>
      <c r="D55" s="328"/>
      <c r="E55" s="489" t="s">
        <v>243</v>
      </c>
      <c r="F55" s="490"/>
      <c r="G55" s="490"/>
      <c r="H55" s="491" t="s">
        <v>291</v>
      </c>
      <c r="I55" s="492"/>
      <c r="J55" s="492"/>
      <c r="K55" s="493"/>
      <c r="O55" s="332" t="s">
        <v>530</v>
      </c>
      <c r="P55" s="332" t="s">
        <v>531</v>
      </c>
    </row>
    <row r="56" spans="1:16" ht="72.599999999999994" customHeight="1" thickBot="1">
      <c r="A56" s="165" t="s">
        <v>156</v>
      </c>
      <c r="B56" s="165" t="s">
        <v>157</v>
      </c>
      <c r="C56" s="165"/>
      <c r="D56" s="165"/>
      <c r="E56" s="152" t="s">
        <v>245</v>
      </c>
      <c r="F56" s="152" t="s">
        <v>292</v>
      </c>
      <c r="G56" s="152" t="s">
        <v>293</v>
      </c>
      <c r="H56" s="152" t="s">
        <v>248</v>
      </c>
      <c r="I56" s="152" t="s">
        <v>249</v>
      </c>
      <c r="J56" s="152" t="s">
        <v>177</v>
      </c>
      <c r="K56" s="165" t="s">
        <v>159</v>
      </c>
      <c r="O56" s="332" t="s">
        <v>532</v>
      </c>
      <c r="P56" s="332" t="s">
        <v>533</v>
      </c>
    </row>
    <row r="57" spans="1:16" ht="95.45" customHeight="1" thickTop="1" thickBot="1">
      <c r="A57" s="147" t="s">
        <v>184</v>
      </c>
      <c r="B57" s="148" t="s">
        <v>377</v>
      </c>
      <c r="C57" s="185"/>
      <c r="D57" s="185"/>
      <c r="E57" s="154" t="s">
        <v>174</v>
      </c>
      <c r="F57" s="148" t="s">
        <v>378</v>
      </c>
      <c r="G57" s="148" t="s">
        <v>325</v>
      </c>
      <c r="H57" s="148" t="s">
        <v>325</v>
      </c>
      <c r="I57" s="148" t="s">
        <v>253</v>
      </c>
      <c r="J57" s="148" t="s">
        <v>326</v>
      </c>
      <c r="K57" s="148" t="s">
        <v>185</v>
      </c>
    </row>
    <row r="58" spans="1:16" ht="9.6" customHeight="1" thickTop="1">
      <c r="A58" s="82"/>
      <c r="B58" s="80"/>
      <c r="C58" s="80"/>
      <c r="D58" s="80"/>
      <c r="E58" s="80"/>
      <c r="F58" s="79"/>
      <c r="G58" s="161"/>
      <c r="H58" s="81"/>
      <c r="I58" s="80"/>
      <c r="J58" s="80"/>
    </row>
    <row r="59" spans="1:16" ht="4.9000000000000004" customHeight="1" thickBot="1"/>
    <row r="60" spans="1:16" ht="16.149999999999999" customHeight="1" thickBot="1">
      <c r="E60" s="479" t="s">
        <v>186</v>
      </c>
      <c r="F60" s="480"/>
      <c r="G60" s="480"/>
      <c r="H60" s="480"/>
      <c r="I60" s="481"/>
    </row>
    <row r="61" spans="1:16" ht="13.7" customHeight="1" thickBot="1">
      <c r="E61" s="489" t="s">
        <v>308</v>
      </c>
      <c r="F61" s="490"/>
      <c r="G61" s="511"/>
      <c r="H61" s="491" t="s">
        <v>291</v>
      </c>
      <c r="I61" s="493"/>
    </row>
    <row r="62" spans="1:16" ht="19.149999999999999" customHeight="1" thickBot="1">
      <c r="E62" s="173" t="s">
        <v>156</v>
      </c>
      <c r="F62" s="165" t="s">
        <v>157</v>
      </c>
      <c r="G62" s="165"/>
      <c r="H62" s="165" t="s">
        <v>158</v>
      </c>
      <c r="I62" s="174" t="s">
        <v>159</v>
      </c>
    </row>
    <row r="63" spans="1:16" ht="53.25" customHeight="1" thickTop="1" thickBot="1">
      <c r="E63" s="186" t="s">
        <v>187</v>
      </c>
      <c r="F63" s="187" t="s">
        <v>327</v>
      </c>
      <c r="G63" s="188"/>
      <c r="H63" s="189"/>
      <c r="I63" s="190" t="s">
        <v>188</v>
      </c>
    </row>
    <row r="64" spans="1:16" ht="7.15" customHeight="1" thickBot="1">
      <c r="A64" s="79"/>
      <c r="B64" s="79"/>
      <c r="C64" s="78"/>
      <c r="D64" s="78"/>
      <c r="E64" s="78"/>
      <c r="F64" s="78"/>
      <c r="G64" s="161"/>
      <c r="H64" s="78"/>
      <c r="I64" s="78"/>
      <c r="J64" s="78"/>
    </row>
    <row r="65" spans="1:10" ht="15" customHeight="1" thickBot="1">
      <c r="E65" s="512" t="s">
        <v>328</v>
      </c>
      <c r="F65" s="513"/>
      <c r="G65" s="513"/>
      <c r="H65" s="513"/>
      <c r="I65" s="514"/>
      <c r="J65" s="191"/>
    </row>
    <row r="66" spans="1:10" ht="14.25" customHeight="1" thickBot="1">
      <c r="E66" s="489" t="s">
        <v>308</v>
      </c>
      <c r="F66" s="490"/>
      <c r="G66" s="511"/>
      <c r="H66" s="491" t="s">
        <v>291</v>
      </c>
      <c r="I66" s="493"/>
      <c r="J66" s="191"/>
    </row>
    <row r="67" spans="1:10" ht="19.149999999999999" customHeight="1" thickBot="1">
      <c r="E67" s="173" t="s">
        <v>156</v>
      </c>
      <c r="F67" s="165" t="s">
        <v>157</v>
      </c>
      <c r="G67" s="165"/>
      <c r="H67" s="165" t="s">
        <v>309</v>
      </c>
      <c r="I67" s="174" t="s">
        <v>159</v>
      </c>
      <c r="J67" s="75"/>
    </row>
    <row r="68" spans="1:10" ht="12.75" customHeight="1" thickTop="1" thickBot="1">
      <c r="E68" s="508" t="s">
        <v>329</v>
      </c>
      <c r="F68" s="509"/>
      <c r="G68" s="509"/>
      <c r="H68" s="509"/>
      <c r="I68" s="510"/>
      <c r="J68" s="75"/>
    </row>
    <row r="69" spans="1:10" ht="27.6" customHeight="1" thickTop="1" thickBot="1">
      <c r="E69" s="192" t="s">
        <v>330</v>
      </c>
      <c r="F69" s="193" t="s">
        <v>331</v>
      </c>
      <c r="G69" s="194"/>
      <c r="H69" s="193" t="s">
        <v>332</v>
      </c>
      <c r="I69" s="195" t="s">
        <v>333</v>
      </c>
      <c r="J69" s="77"/>
    </row>
    <row r="70" spans="1:10" ht="27.6" customHeight="1" thickTop="1" thickBot="1">
      <c r="E70" s="192" t="s">
        <v>379</v>
      </c>
      <c r="F70" s="193" t="s">
        <v>380</v>
      </c>
      <c r="G70" s="194"/>
      <c r="H70" s="193" t="s">
        <v>381</v>
      </c>
      <c r="I70" s="195" t="s">
        <v>382</v>
      </c>
      <c r="J70" s="77"/>
    </row>
    <row r="71" spans="1:10" ht="18.600000000000001" customHeight="1" thickTop="1" thickBot="1">
      <c r="E71" s="192" t="s">
        <v>334</v>
      </c>
      <c r="F71" s="193" t="s">
        <v>335</v>
      </c>
      <c r="G71" s="194"/>
      <c r="H71" s="193" t="s">
        <v>336</v>
      </c>
      <c r="I71" s="195" t="s">
        <v>337</v>
      </c>
      <c r="J71" s="77"/>
    </row>
    <row r="72" spans="1:10" ht="21.6" customHeight="1" thickTop="1" thickBot="1">
      <c r="E72" s="192" t="s">
        <v>338</v>
      </c>
      <c r="F72" s="193" t="s">
        <v>339</v>
      </c>
      <c r="G72" s="194"/>
      <c r="H72" s="193" t="s">
        <v>336</v>
      </c>
      <c r="I72" s="195" t="s">
        <v>337</v>
      </c>
      <c r="J72" s="77"/>
    </row>
    <row r="73" spans="1:10" ht="22.9" customHeight="1" thickTop="1" thickBot="1">
      <c r="E73" s="192" t="s">
        <v>340</v>
      </c>
      <c r="F73" s="193" t="s">
        <v>341</v>
      </c>
      <c r="G73" s="194"/>
      <c r="H73" s="193" t="s">
        <v>336</v>
      </c>
      <c r="I73" s="195" t="s">
        <v>342</v>
      </c>
      <c r="J73" s="77"/>
    </row>
    <row r="74" spans="1:10" ht="18.600000000000001" customHeight="1" thickTop="1" thickBot="1">
      <c r="E74" s="192" t="s">
        <v>343</v>
      </c>
      <c r="F74" s="193" t="s">
        <v>344</v>
      </c>
      <c r="G74" s="194"/>
      <c r="H74" s="193" t="s">
        <v>345</v>
      </c>
      <c r="I74" s="195" t="s">
        <v>346</v>
      </c>
      <c r="J74" s="77"/>
    </row>
    <row r="75" spans="1:10" ht="17.649999999999999" customHeight="1" thickTop="1" thickBot="1">
      <c r="E75" s="476" t="s">
        <v>347</v>
      </c>
      <c r="F75" s="477"/>
      <c r="G75" s="477"/>
      <c r="H75" s="477"/>
      <c r="I75" s="478"/>
      <c r="J75" s="77"/>
    </row>
    <row r="76" spans="1:10" ht="24" customHeight="1" thickTop="1" thickBot="1">
      <c r="E76" s="196" t="s">
        <v>348</v>
      </c>
      <c r="F76" s="155" t="s">
        <v>349</v>
      </c>
      <c r="G76" s="197"/>
      <c r="H76" s="155" t="s">
        <v>325</v>
      </c>
      <c r="I76" s="198" t="s">
        <v>189</v>
      </c>
      <c r="J76" s="77"/>
    </row>
    <row r="77" spans="1:10" ht="24" customHeight="1" thickTop="1" thickBot="1">
      <c r="E77" s="199" t="s">
        <v>350</v>
      </c>
      <c r="F77" s="157" t="s">
        <v>190</v>
      </c>
      <c r="G77" s="200"/>
      <c r="H77" s="157" t="s">
        <v>325</v>
      </c>
      <c r="I77" s="201" t="s">
        <v>191</v>
      </c>
      <c r="J77" s="77"/>
    </row>
    <row r="78" spans="1:10" ht="24" customHeight="1" thickTop="1" thickBot="1">
      <c r="E78" s="216" t="s">
        <v>393</v>
      </c>
      <c r="F78" s="217" t="s">
        <v>394</v>
      </c>
      <c r="G78" s="218"/>
      <c r="H78" s="217" t="s">
        <v>325</v>
      </c>
      <c r="I78" s="219" t="s">
        <v>395</v>
      </c>
      <c r="J78" s="77"/>
    </row>
    <row r="79" spans="1:10" ht="18.95" customHeight="1" thickTop="1" thickBot="1">
      <c r="A79" s="202"/>
      <c r="E79" s="203" t="s">
        <v>192</v>
      </c>
      <c r="F79" s="204" t="s">
        <v>351</v>
      </c>
      <c r="G79" s="205"/>
      <c r="H79" s="204" t="s">
        <v>325</v>
      </c>
      <c r="I79" s="206" t="s">
        <v>193</v>
      </c>
      <c r="J79" s="207"/>
    </row>
    <row r="80" spans="1:10" ht="18" thickTop="1" thickBot="1">
      <c r="A80" s="220" t="s">
        <v>396</v>
      </c>
      <c r="E80" s="203" t="s">
        <v>228</v>
      </c>
      <c r="F80" s="204" t="s">
        <v>397</v>
      </c>
      <c r="G80" s="205"/>
      <c r="H80" s="204" t="s">
        <v>325</v>
      </c>
      <c r="I80" s="206" t="s">
        <v>398</v>
      </c>
    </row>
    <row r="82" spans="1:1">
      <c r="A82" s="208"/>
    </row>
    <row r="86" spans="1:1">
      <c r="A86" s="83"/>
    </row>
  </sheetData>
  <protectedRanges>
    <protectedRange sqref="A71" name="Info"/>
    <protectedRange sqref="A69" name="Info_1"/>
    <protectedRange sqref="A70" name="Info_2"/>
  </protectedRanges>
  <mergeCells count="23">
    <mergeCell ref="H55:K55"/>
    <mergeCell ref="E68:I68"/>
    <mergeCell ref="E61:G61"/>
    <mergeCell ref="H61:I61"/>
    <mergeCell ref="E65:I65"/>
    <mergeCell ref="E66:G66"/>
    <mergeCell ref="H66:I66"/>
    <mergeCell ref="E75:I75"/>
    <mergeCell ref="E60:I60"/>
    <mergeCell ref="A1:K1"/>
    <mergeCell ref="A2:K2"/>
    <mergeCell ref="A3:C3"/>
    <mergeCell ref="E3:G3"/>
    <mergeCell ref="H3:K3"/>
    <mergeCell ref="E24:I24"/>
    <mergeCell ref="A37:C37"/>
    <mergeCell ref="E37:G37"/>
    <mergeCell ref="H37:K37"/>
    <mergeCell ref="E45:I45"/>
    <mergeCell ref="E46:G46"/>
    <mergeCell ref="H46:I46"/>
    <mergeCell ref="A55:C55"/>
    <mergeCell ref="E55:G55"/>
  </mergeCells>
  <pageMargins left="0.7" right="0.7" top="0.75" bottom="0.75" header="0.3" footer="0.3"/>
  <pageSetup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 Required</vt:lpstr>
      <vt:lpstr>PDB Chart</vt:lpstr>
      <vt:lpstr>Hydrasleeve Chart</vt:lpstr>
      <vt:lpstr>'Info Required'!Print_Area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Varhol</dc:creator>
  <cp:lastModifiedBy>Brad Varhol</cp:lastModifiedBy>
  <cp:lastPrinted>2017-07-07T17:42:17Z</cp:lastPrinted>
  <dcterms:created xsi:type="dcterms:W3CDTF">2015-10-02T16:50:15Z</dcterms:created>
  <dcterms:modified xsi:type="dcterms:W3CDTF">2021-08-19T21:08:13Z</dcterms:modified>
</cp:coreProperties>
</file>